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D:\行政相關\童軍活動\114.03.05(三)三五童軍節慶祝大會\團車次\"/>
    </mc:Choice>
  </mc:AlternateContent>
  <xr:revisionPtr revIDLastSave="0" documentId="13_ncr:1_{5DA9D797-F63F-4BA0-ABFA-3F8AF33AA1CD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團車次" sheetId="1" r:id="rId1"/>
  </sheets>
  <definedNames>
    <definedName name="_xlnm._FilterDatabase" localSheetId="0" hidden="1">團車次!$A$51:$Q$68</definedName>
    <definedName name="_xlnm.Print_Titles" localSheetId="0">團車次!$2:$2</definedName>
  </definedNames>
  <calcPr calcId="191029"/>
</workbook>
</file>

<file path=xl/calcChain.xml><?xml version="1.0" encoding="utf-8"?>
<calcChain xmlns="http://schemas.openxmlformats.org/spreadsheetml/2006/main">
  <c r="J71" i="1" l="1"/>
  <c r="I71" i="1"/>
  <c r="E71" i="1"/>
  <c r="D71" i="1"/>
  <c r="F70" i="1"/>
  <c r="G70" i="1" s="1"/>
  <c r="F67" i="1"/>
  <c r="G67" i="1" s="1"/>
  <c r="F62" i="1"/>
  <c r="G62" i="1" s="1"/>
  <c r="F38" i="1"/>
  <c r="F35" i="1"/>
  <c r="F32" i="1"/>
  <c r="F31" i="1"/>
  <c r="G31" i="1" s="1"/>
  <c r="F22" i="1"/>
  <c r="F13" i="1"/>
  <c r="G13" i="1" s="1"/>
  <c r="F6" i="1"/>
  <c r="G6" i="1" s="1"/>
  <c r="F5" i="1"/>
  <c r="G5" i="1" s="1"/>
  <c r="F69" i="1" l="1"/>
  <c r="F68" i="1"/>
  <c r="F66" i="1"/>
  <c r="F65" i="1"/>
  <c r="F64" i="1"/>
  <c r="F63" i="1"/>
  <c r="F61" i="1"/>
  <c r="F60" i="1"/>
  <c r="G60" i="1" s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7" i="1"/>
  <c r="F36" i="1"/>
  <c r="F34" i="1"/>
  <c r="F33" i="1"/>
  <c r="F30" i="1"/>
  <c r="F29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4" i="1"/>
  <c r="F3" i="1"/>
  <c r="F71" i="1" l="1"/>
  <c r="G33" i="1"/>
  <c r="G26" i="1"/>
  <c r="G8" i="1"/>
  <c r="G16" i="1"/>
  <c r="G29" i="1"/>
  <c r="G36" i="1"/>
  <c r="G65" i="1"/>
  <c r="G19" i="1"/>
  <c r="G43" i="1"/>
  <c r="G51" i="1"/>
  <c r="G63" i="1"/>
  <c r="G23" i="1"/>
  <c r="G57" i="1"/>
  <c r="G68" i="1"/>
  <c r="G10" i="1"/>
  <c r="G14" i="1"/>
  <c r="G39" i="1"/>
  <c r="G54" i="1"/>
  <c r="G3" i="1"/>
  <c r="G71" i="1" l="1"/>
</calcChain>
</file>

<file path=xl/sharedStrings.xml><?xml version="1.0" encoding="utf-8"?>
<sst xmlns="http://schemas.openxmlformats.org/spreadsheetml/2006/main" count="386" uniqueCount="262">
  <si>
    <t xml:space="preserve">       彰化縣114年三五童軍節慶祝大會團車次分配表    114.03.05(三) 埤頭鄉豐崙公園大門下車</t>
  </si>
  <si>
    <t>序</t>
  </si>
  <si>
    <t>單位</t>
  </si>
  <si>
    <t>隊伍名稱</t>
  </si>
  <si>
    <t>老師</t>
  </si>
  <si>
    <t>學生</t>
  </si>
  <si>
    <t>合計</t>
  </si>
  <si>
    <t>人數</t>
  </si>
  <si>
    <t>團車次</t>
  </si>
  <si>
    <t>葷</t>
  </si>
  <si>
    <t>素</t>
  </si>
  <si>
    <t>乘車時間</t>
  </si>
  <si>
    <t>車長</t>
  </si>
  <si>
    <t>電話</t>
  </si>
  <si>
    <t>司機</t>
  </si>
  <si>
    <t>車號</t>
  </si>
  <si>
    <t>備註1</t>
  </si>
  <si>
    <t>幼童軍</t>
  </si>
  <si>
    <t>田中國小</t>
  </si>
  <si>
    <t>07：55</t>
  </si>
  <si>
    <t>福德國小</t>
  </si>
  <si>
    <t>07：40</t>
  </si>
  <si>
    <t>行義童軍</t>
  </si>
  <si>
    <t>北斗家商</t>
  </si>
  <si>
    <t>08：00</t>
  </si>
  <si>
    <t>漢寶國小</t>
  </si>
  <si>
    <t>07：30</t>
  </si>
  <si>
    <t>漢寶國小1</t>
  </si>
  <si>
    <t>漢寶國小2</t>
  </si>
  <si>
    <t>童軍</t>
  </si>
  <si>
    <t>永靖國中</t>
  </si>
  <si>
    <t>湖西國小</t>
  </si>
  <si>
    <t>07：50</t>
  </si>
  <si>
    <t>明禮國小</t>
  </si>
  <si>
    <t>福興國小</t>
  </si>
  <si>
    <t>德興國小</t>
  </si>
  <si>
    <t>圳寮國小</t>
  </si>
  <si>
    <t>田頭國小</t>
  </si>
  <si>
    <t>線西國小</t>
  </si>
  <si>
    <t>07：20</t>
  </si>
  <si>
    <t>線西國小2</t>
  </si>
  <si>
    <t>線西國中</t>
  </si>
  <si>
    <t>07：25</t>
  </si>
  <si>
    <t>大村國中</t>
  </si>
  <si>
    <t>媽厝國小</t>
  </si>
  <si>
    <t>媽厝國小2</t>
  </si>
  <si>
    <t>信義國中小</t>
  </si>
  <si>
    <t>精誠高中</t>
  </si>
  <si>
    <t>民權華德福國中小</t>
  </si>
  <si>
    <t>草湖國中</t>
  </si>
  <si>
    <t>鹿港高中</t>
  </si>
  <si>
    <t>文開國小</t>
  </si>
  <si>
    <t>西勢國小</t>
  </si>
  <si>
    <t>湖南國小</t>
  </si>
  <si>
    <t>08：20</t>
  </si>
  <si>
    <t>14   ~     19</t>
  </si>
  <si>
    <t>花壇國小-四乙</t>
  </si>
  <si>
    <t>花壇國小-四丙</t>
  </si>
  <si>
    <t>花壇國小-四丁</t>
  </si>
  <si>
    <t>花壇國小-四戊</t>
  </si>
  <si>
    <t>花壇國小-四己</t>
  </si>
  <si>
    <t>花壇國小-四庚</t>
  </si>
  <si>
    <t>花壇國小-四辛</t>
  </si>
  <si>
    <t>和美高中</t>
  </si>
  <si>
    <t>和東國小</t>
  </si>
  <si>
    <t>秀水國中</t>
  </si>
  <si>
    <t>社頭國中</t>
  </si>
  <si>
    <t>溪州國小</t>
  </si>
  <si>
    <t>大園國小</t>
  </si>
  <si>
    <t>東溪國小</t>
  </si>
  <si>
    <t>大城國中</t>
  </si>
  <si>
    <t>中正國小</t>
  </si>
  <si>
    <t>竹塘國中</t>
  </si>
  <si>
    <t>員林高中</t>
  </si>
  <si>
    <t>溪湖國中</t>
  </si>
  <si>
    <t>員林國中</t>
  </si>
  <si>
    <t>永靖高工</t>
  </si>
  <si>
    <t>南興國小</t>
  </si>
  <si>
    <t>和仁國小</t>
  </si>
  <si>
    <t>合            計</t>
  </si>
  <si>
    <t>蕭旭佐</t>
  </si>
  <si>
    <t>0912358233</t>
  </si>
  <si>
    <t>林東顯</t>
  </si>
  <si>
    <t>0920631491</t>
  </si>
  <si>
    <t>顏敬儀</t>
  </si>
  <si>
    <t>0982215347</t>
  </si>
  <si>
    <t>施惠紋</t>
  </si>
  <si>
    <t>0923304214</t>
  </si>
  <si>
    <t>王麗屏</t>
  </si>
  <si>
    <t>0937662656</t>
  </si>
  <si>
    <t>鄭秀線</t>
  </si>
  <si>
    <t>0928652681</t>
  </si>
  <si>
    <t>黃喬珍</t>
  </si>
  <si>
    <t>0912340961</t>
  </si>
  <si>
    <t>王秀琲</t>
  </si>
  <si>
    <t>0910598512</t>
  </si>
  <si>
    <t>林代典</t>
  </si>
  <si>
    <t>0912726927</t>
  </si>
  <si>
    <t>李美慧</t>
  </si>
  <si>
    <t>0911813070</t>
  </si>
  <si>
    <t>柯政利</t>
  </si>
  <si>
    <t>0911134377</t>
  </si>
  <si>
    <t>詹偉名</t>
  </si>
  <si>
    <t>0988896127</t>
  </si>
  <si>
    <t>邱宣智</t>
  </si>
  <si>
    <t>0931280011</t>
  </si>
  <si>
    <t>郭世綸</t>
  </si>
  <si>
    <t>0963354812</t>
  </si>
  <si>
    <t>曾唐鋒</t>
  </si>
  <si>
    <t>0930331863</t>
  </si>
  <si>
    <t>黃小閑</t>
  </si>
  <si>
    <t>0910590238</t>
  </si>
  <si>
    <t>唐凱翔</t>
  </si>
  <si>
    <t>0979087013</t>
  </si>
  <si>
    <t>賴琮翰</t>
  </si>
  <si>
    <t>0975817961</t>
  </si>
  <si>
    <t>0928752681</t>
  </si>
  <si>
    <t>童軍</t>
    <phoneticPr fontId="30" type="noConversion"/>
  </si>
  <si>
    <t>張秋萍</t>
  </si>
  <si>
    <t>0937254987</t>
  </si>
  <si>
    <t>林惠凰</t>
  </si>
  <si>
    <t>柯詩彧</t>
  </si>
  <si>
    <t>093426944</t>
  </si>
  <si>
    <t>07：50</t>
    <phoneticPr fontId="30" type="noConversion"/>
  </si>
  <si>
    <t>花壇國小-四甲</t>
    <phoneticPr fontId="30" type="noConversion"/>
  </si>
  <si>
    <t>07：45</t>
  </si>
  <si>
    <t>07：45</t>
    <phoneticPr fontId="30" type="noConversion"/>
  </si>
  <si>
    <t>南港國小</t>
    <phoneticPr fontId="30" type="noConversion"/>
  </si>
  <si>
    <t>羅厝國小</t>
    <phoneticPr fontId="30" type="noConversion"/>
  </si>
  <si>
    <t>07：40</t>
    <phoneticPr fontId="30" type="noConversion"/>
  </si>
  <si>
    <t>07：50</t>
    <phoneticPr fontId="30" type="noConversion"/>
  </si>
  <si>
    <t>KAB-6780</t>
  </si>
  <si>
    <t>黃先生</t>
  </si>
  <si>
    <t>0932-541436</t>
  </si>
  <si>
    <t>KAB-039</t>
    <phoneticPr fontId="30" type="noConversion"/>
  </si>
  <si>
    <t>陳先生</t>
  </si>
  <si>
    <t>0976-588395</t>
  </si>
  <si>
    <t>KAA-5115</t>
  </si>
  <si>
    <t>蕭先生</t>
    <phoneticPr fontId="30" type="noConversion"/>
  </si>
  <si>
    <t>0912-316765</t>
  </si>
  <si>
    <t>KAB-6723</t>
  </si>
  <si>
    <t>廖先生</t>
  </si>
  <si>
    <t>0933-556625</t>
  </si>
  <si>
    <t>021-V7</t>
  </si>
  <si>
    <t>0983-821230</t>
  </si>
  <si>
    <t>何先生</t>
  </si>
  <si>
    <t>132-XX</t>
  </si>
  <si>
    <t>周明興</t>
    <phoneticPr fontId="30" type="noConversion"/>
  </si>
  <si>
    <t>0963-196058</t>
  </si>
  <si>
    <t>07：30</t>
    <phoneticPr fontId="30" type="noConversion"/>
  </si>
  <si>
    <t>07：35</t>
    <phoneticPr fontId="30" type="noConversion"/>
  </si>
  <si>
    <t>07：55</t>
    <phoneticPr fontId="30" type="noConversion"/>
  </si>
  <si>
    <t>KAC-1350</t>
  </si>
  <si>
    <t>周立傑</t>
  </si>
  <si>
    <t>0983-358495</t>
    <phoneticPr fontId="30" type="noConversion"/>
  </si>
  <si>
    <t>KAJ-323</t>
  </si>
  <si>
    <t>石和翰</t>
  </si>
  <si>
    <t>0906-882168</t>
  </si>
  <si>
    <t>KAA5662</t>
  </si>
  <si>
    <t>0982-599499</t>
    <phoneticPr fontId="30" type="noConversion"/>
  </si>
  <si>
    <t>董益成</t>
  </si>
  <si>
    <t>07：35</t>
    <phoneticPr fontId="30" type="noConversion"/>
  </si>
  <si>
    <t>07：45</t>
    <phoneticPr fontId="30" type="noConversion"/>
  </si>
  <si>
    <t>林先生</t>
  </si>
  <si>
    <t>0935-327939</t>
  </si>
  <si>
    <t>212-VV</t>
  </si>
  <si>
    <t>0932-684064</t>
  </si>
  <si>
    <t>283-TT</t>
  </si>
  <si>
    <t>35人</t>
    <phoneticPr fontId="30" type="noConversion"/>
  </si>
  <si>
    <t>43人</t>
    <phoneticPr fontId="30" type="noConversion"/>
  </si>
  <si>
    <t>張先生</t>
  </si>
  <si>
    <t>0932-570483</t>
  </si>
  <si>
    <t>0910-425826</t>
  </si>
  <si>
    <t>KAA-6025</t>
    <phoneticPr fontId="30" type="noConversion"/>
  </si>
  <si>
    <t>KAA-5528</t>
    <phoneticPr fontId="30" type="noConversion"/>
  </si>
  <si>
    <t>蕭先生</t>
  </si>
  <si>
    <t>0928-751900</t>
  </si>
  <si>
    <t>KAH-272</t>
  </si>
  <si>
    <t>錢先生</t>
  </si>
  <si>
    <t>0903-998850</t>
  </si>
  <si>
    <t>KAH-118</t>
  </si>
  <si>
    <t>殷先生</t>
  </si>
  <si>
    <t>0910-402927</t>
  </si>
  <si>
    <t>KAA-5101</t>
  </si>
  <si>
    <t>勝景</t>
    <phoneticPr fontId="30" type="noConversion"/>
  </si>
  <si>
    <t>勝景43</t>
    <phoneticPr fontId="30" type="noConversion"/>
  </si>
  <si>
    <t>勝景去43</t>
    <phoneticPr fontId="30" type="noConversion"/>
  </si>
  <si>
    <t>勝景回43</t>
    <phoneticPr fontId="30" type="noConversion"/>
  </si>
  <si>
    <t>富灥34</t>
    <phoneticPr fontId="30" type="noConversion"/>
  </si>
  <si>
    <t>大湖國小</t>
    <phoneticPr fontId="30" type="noConversion"/>
  </si>
  <si>
    <t>富灥</t>
    <phoneticPr fontId="30" type="noConversion"/>
  </si>
  <si>
    <t>KAB-6921</t>
    <phoneticPr fontId="30" type="noConversion"/>
  </si>
  <si>
    <t>0928-361414</t>
    <phoneticPr fontId="30" type="noConversion"/>
  </si>
  <si>
    <t>李振順</t>
    <phoneticPr fontId="30" type="noConversion"/>
  </si>
  <si>
    <t>彰客</t>
    <phoneticPr fontId="30" type="noConversion"/>
  </si>
  <si>
    <t>KAB-6200</t>
    <phoneticPr fontId="30" type="noConversion"/>
  </si>
  <si>
    <t>謝勝夫</t>
    <phoneticPr fontId="30" type="noConversion"/>
  </si>
  <si>
    <t>0955-449999</t>
    <phoneticPr fontId="30" type="noConversion"/>
  </si>
  <si>
    <t>KAC-1298</t>
    <phoneticPr fontId="30" type="noConversion"/>
  </si>
  <si>
    <t>許先生</t>
    <phoneticPr fontId="30" type="noConversion"/>
  </si>
  <si>
    <t>0905-460960</t>
    <phoneticPr fontId="30" type="noConversion"/>
  </si>
  <si>
    <t>喬龍</t>
    <phoneticPr fontId="30" type="noConversion"/>
  </si>
  <si>
    <t>KAH-506</t>
    <phoneticPr fontId="30" type="noConversion"/>
  </si>
  <si>
    <t>林萬春</t>
    <phoneticPr fontId="30" type="noConversion"/>
  </si>
  <si>
    <t>0912-629302</t>
    <phoneticPr fontId="30" type="noConversion"/>
  </si>
  <si>
    <t>通益</t>
    <phoneticPr fontId="30" type="noConversion"/>
  </si>
  <si>
    <t>KAB-6807</t>
    <phoneticPr fontId="30" type="noConversion"/>
  </si>
  <si>
    <t>吳家慶</t>
    <phoneticPr fontId="30" type="noConversion"/>
  </si>
  <si>
    <t>0982-697235</t>
    <phoneticPr fontId="30" type="noConversion"/>
  </si>
  <si>
    <t xml:space="preserve">KAH-568 </t>
    <phoneticPr fontId="30" type="noConversion"/>
  </si>
  <si>
    <t>0987-662560</t>
    <phoneticPr fontId="30" type="noConversion"/>
  </si>
  <si>
    <t>喬國</t>
    <phoneticPr fontId="30" type="noConversion"/>
  </si>
  <si>
    <t>周建志</t>
    <phoneticPr fontId="30" type="noConversion"/>
  </si>
  <si>
    <t xml:space="preserve">KAH-386 </t>
    <phoneticPr fontId="30" type="noConversion"/>
  </si>
  <si>
    <t>0920-026287</t>
    <phoneticPr fontId="30" type="noConversion"/>
  </si>
  <si>
    <t>陳永宏</t>
    <phoneticPr fontId="30" type="noConversion"/>
  </si>
  <si>
    <t xml:space="preserve"> </t>
    <phoneticPr fontId="30" type="noConversion"/>
  </si>
  <si>
    <t>成功國小</t>
    <phoneticPr fontId="30" type="noConversion"/>
  </si>
  <si>
    <t>KAC-1350</t>
    <phoneticPr fontId="30" type="noConversion"/>
  </si>
  <si>
    <t>周銘錩</t>
    <phoneticPr fontId="30" type="noConversion"/>
  </si>
  <si>
    <t>0935-358495</t>
    <phoneticPr fontId="30" type="noConversion"/>
  </si>
  <si>
    <t>去</t>
    <phoneticPr fontId="30" type="noConversion"/>
  </si>
  <si>
    <t>劉柏建</t>
    <phoneticPr fontId="30" type="noConversion"/>
  </si>
  <si>
    <t>0966-631879</t>
    <phoneticPr fontId="30" type="noConversion"/>
  </si>
  <si>
    <t>562-UU</t>
    <phoneticPr fontId="30" type="noConversion"/>
  </si>
  <si>
    <t>回</t>
    <phoneticPr fontId="30" type="noConversion"/>
  </si>
  <si>
    <t>黃群富</t>
    <phoneticPr fontId="30" type="noConversion"/>
  </si>
  <si>
    <t>0970-368682</t>
    <phoneticPr fontId="30" type="noConversion"/>
  </si>
  <si>
    <t>209-VV</t>
    <phoneticPr fontId="30" type="noConversion"/>
  </si>
  <si>
    <t>27    28  29</t>
  </si>
  <si>
    <t>華龍國小</t>
  </si>
  <si>
    <t>自行前往</t>
  </si>
  <si>
    <t>北斗國小</t>
  </si>
  <si>
    <t>崇實高工</t>
    <phoneticPr fontId="30" type="noConversion"/>
  </si>
  <si>
    <t>日新國小</t>
  </si>
  <si>
    <t>明道大學複式團</t>
  </si>
  <si>
    <t>彰興國中</t>
  </si>
  <si>
    <t>複式童軍</t>
    <phoneticPr fontId="30" type="noConversion"/>
  </si>
  <si>
    <t>彰二團</t>
  </si>
  <si>
    <t>員林佛光</t>
    <phoneticPr fontId="30" type="noConversion"/>
  </si>
  <si>
    <t>5人自行前往</t>
  </si>
  <si>
    <t>彰化高商</t>
  </si>
  <si>
    <t>豐崙國小</t>
  </si>
  <si>
    <r>
      <t xml:space="preserve">自行前往  </t>
    </r>
    <r>
      <rPr>
        <sz val="10"/>
        <rFont val="標楷體"/>
        <family val="4"/>
        <charset val="136"/>
      </rPr>
      <t xml:space="preserve">   1師素</t>
    </r>
  </si>
  <si>
    <t>注意事項：</t>
    <phoneticPr fontId="35" type="noConversion"/>
  </si>
  <si>
    <t>2.活動結束後，請以車為單位集合好後上車，最遲於下午2:00前離開會場，以恢復場地，回到學校後請車長回報已抵達。</t>
    <phoneticPr fontId="30" type="noConversion"/>
  </si>
  <si>
    <r>
      <t>3.</t>
    </r>
    <r>
      <rPr>
        <sz val="11"/>
        <color rgb="FFFF0000"/>
        <rFont val="標楷體"/>
        <family val="4"/>
        <charset val="136"/>
      </rPr>
      <t>工作人員</t>
    </r>
    <r>
      <rPr>
        <sz val="11"/>
        <color indexed="8"/>
        <rFont val="標楷體"/>
        <family val="4"/>
        <charset val="136"/>
      </rPr>
      <t>車輛請一律停放到豐崙國小</t>
    </r>
    <r>
      <rPr>
        <sz val="11"/>
        <color rgb="FFFF0000"/>
        <rFont val="標楷體"/>
        <family val="4"/>
        <charset val="136"/>
      </rPr>
      <t>西側太陽能光電停車場(請勿開入豐崙國小校內)</t>
    </r>
    <r>
      <rPr>
        <sz val="11"/>
        <color indexed="8"/>
        <rFont val="標楷體"/>
        <family val="4"/>
        <charset val="136"/>
      </rPr>
      <t>，</t>
    </r>
    <r>
      <rPr>
        <sz val="11"/>
        <color rgb="FFFF0000"/>
        <rFont val="標楷體"/>
        <family val="4"/>
        <charset val="136"/>
      </rPr>
      <t>自行前往參加人員、機車</t>
    </r>
    <r>
      <rPr>
        <sz val="11"/>
        <color indexed="8"/>
        <rFont val="標楷體"/>
        <family val="4"/>
        <charset val="136"/>
      </rPr>
      <t>則請停放到</t>
    </r>
    <r>
      <rPr>
        <sz val="11"/>
        <color rgb="FFFF0000"/>
        <rFont val="標楷體"/>
        <family val="4"/>
        <charset val="136"/>
      </rPr>
      <t>豐崙國小校內</t>
    </r>
    <r>
      <rPr>
        <sz val="11"/>
        <color indexed="8"/>
        <rFont val="標楷體"/>
        <family val="4"/>
        <charset val="136"/>
      </rPr>
      <t>。</t>
    </r>
    <phoneticPr fontId="30" type="noConversion"/>
  </si>
  <si>
    <t>4.如遇下雨，視情形活動調整於太陽能光電停車場進行。</t>
    <phoneticPr fontId="30" type="noConversion"/>
  </si>
  <si>
    <r>
      <t>5.請各參加單位先行</t>
    </r>
    <r>
      <rPr>
        <sz val="11"/>
        <color rgb="FFFF0000"/>
        <rFont val="標楷體"/>
        <family val="4"/>
        <charset val="136"/>
      </rPr>
      <t>練習團呼或小隊呼</t>
    </r>
    <r>
      <rPr>
        <sz val="11"/>
        <color indexed="8"/>
        <rFont val="標楷體"/>
        <family val="4"/>
        <charset val="136"/>
      </rPr>
      <t>(可參考youtube)，並攜帶各該</t>
    </r>
    <r>
      <rPr>
        <sz val="11"/>
        <color rgb="FFFF0000"/>
        <rFont val="標楷體"/>
        <family val="4"/>
        <charset val="136"/>
      </rPr>
      <t>童軍團團旗(含旗桿)</t>
    </r>
    <r>
      <rPr>
        <sz val="11"/>
        <color indexed="8"/>
        <rFont val="標楷體"/>
        <family val="4"/>
        <charset val="136"/>
      </rPr>
      <t>。</t>
    </r>
    <phoneticPr fontId="30" type="noConversion"/>
  </si>
  <si>
    <r>
      <t>6.請</t>
    </r>
    <r>
      <rPr>
        <sz val="11"/>
        <color rgb="FFFF0000"/>
        <rFont val="標楷體"/>
        <family val="4"/>
        <charset val="136"/>
      </rPr>
      <t>自行攜帶行動飲水&amp;水壺、環保筷子湯匙</t>
    </r>
    <r>
      <rPr>
        <sz val="11"/>
        <rFont val="標楷體"/>
        <family val="4"/>
        <charset val="136"/>
      </rPr>
      <t>，並儘量使用自己的餐具，為環保盡一份心力。便當一袋10個，抬領便當人數請一次派足，並告知單位&amp;葷素數量。</t>
    </r>
    <phoneticPr fontId="30" type="noConversion"/>
  </si>
  <si>
    <t>7.提醒學生用餐時請專心，不要打翻便當，也盡量勿遺落食物，戶外環境會招來野狗及昆蟲，對環境後續維護造成困擾。</t>
    <phoneticPr fontId="30" type="noConversion"/>
  </si>
  <si>
    <r>
      <t>8.在公園戶外，便當吃完不處理回收，</t>
    </r>
    <r>
      <rPr>
        <sz val="11"/>
        <color rgb="FFFF0000"/>
        <rFont val="標楷體"/>
        <family val="4"/>
        <charset val="136"/>
      </rPr>
      <t>一袋去一袋回，交回領便當處小貨車人員</t>
    </r>
    <r>
      <rPr>
        <sz val="11"/>
        <rFont val="標楷體"/>
        <family val="4"/>
        <charset val="136"/>
      </rPr>
      <t>，若各校要做分類也可，請注意環境衛生。</t>
    </r>
    <phoneticPr fontId="30" type="noConversion"/>
  </si>
  <si>
    <t>9.各車於接送中如有狀況，請車長或學校帶隊人員可聯絡交通組陳榮茂校長0963-008297。</t>
    <phoneticPr fontId="30" type="noConversion"/>
  </si>
  <si>
    <r>
      <t>1素</t>
    </r>
    <r>
      <rPr>
        <sz val="8"/>
        <color indexed="10"/>
        <rFont val="標楷體"/>
        <family val="4"/>
        <charset val="136"/>
      </rPr>
      <t>自行前往</t>
    </r>
  </si>
  <si>
    <t>黃俊吉</t>
    <phoneticPr fontId="30" type="noConversion"/>
  </si>
  <si>
    <t>0939-068426</t>
    <phoneticPr fontId="30" type="noConversion"/>
  </si>
  <si>
    <t>KAH-267</t>
    <phoneticPr fontId="30" type="noConversion"/>
  </si>
  <si>
    <t>07：50</t>
    <phoneticPr fontId="30" type="noConversion"/>
  </si>
  <si>
    <r>
      <t>1.請各車第一站帶隊教師協助擔任車長，掌握各站人員乘車狀況，車輛到達豐崙公園後請</t>
    </r>
    <r>
      <rPr>
        <sz val="11"/>
        <color rgb="FFFF0000"/>
        <rFont val="標楷體"/>
        <family val="4"/>
        <charset val="136"/>
      </rPr>
      <t>各校帶隊教師</t>
    </r>
    <r>
      <rPr>
        <sz val="11"/>
        <color indexed="8"/>
        <rFont val="標楷體"/>
        <family val="4"/>
        <charset val="136"/>
      </rPr>
      <t>向報到處報到，依工作人員引導確定各團開訓典禮位置(車次即團次)後，即可進行闖關。請記住所乘車輛編號(車次)，各車車長予適當獎勵。自行前往、受獎人員、工作人員到達豐公園後，亦請先到報到處完成報到</t>
    </r>
    <phoneticPr fontId="30" type="noConversion"/>
  </si>
  <si>
    <t>432-V7</t>
  </si>
  <si>
    <t>馮先生</t>
  </si>
  <si>
    <t>0928-338810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</si>
</sst>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3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sz val="12"/>
      <color indexed="30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1"/>
      <name val="標楷體"/>
      <family val="4"/>
      <charset val="136"/>
    </font>
    <font>
      <sz val="11"/>
      <color indexed="21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10"/>
      <name val="標楷體"/>
      <family val="4"/>
      <charset val="136"/>
    </font>
    <font>
      <sz val="9"/>
      <name val="新細明體"/>
      <family val="1"/>
      <charset val="136"/>
    </font>
    <font>
      <sz val="11"/>
      <color theme="1"/>
      <name val="標楷體"/>
      <family val="4"/>
      <charset val="136"/>
    </font>
    <font>
      <sz val="12"/>
      <color indexed="10"/>
      <name val="標楷體"/>
      <family val="4"/>
      <charset val="136"/>
    </font>
    <font>
      <sz val="11"/>
      <color indexed="10"/>
      <name val="標楷體"/>
      <family val="4"/>
      <charset val="136"/>
    </font>
    <font>
      <sz val="11"/>
      <color rgb="FFFF0000"/>
      <name val="標楷體"/>
      <family val="4"/>
      <charset val="136"/>
    </font>
    <font>
      <sz val="9"/>
      <name val="新細明體"/>
      <family val="3"/>
      <charset val="136"/>
      <scheme val="minor"/>
    </font>
    <font>
      <sz val="8"/>
      <name val="標楷體"/>
      <family val="4"/>
      <charset val="136"/>
    </font>
    <font>
      <sz val="8"/>
      <color indexed="10"/>
      <name val="標楷體"/>
      <family val="4"/>
      <charset val="136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2" fillId="33" borderId="12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49" fontId="21" fillId="33" borderId="12" xfId="0" applyNumberFormat="1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49" fontId="21" fillId="34" borderId="12" xfId="0" applyNumberFormat="1" applyFont="1" applyFill="1" applyBorder="1" applyAlignment="1">
      <alignment horizontal="center" vertical="center"/>
    </xf>
    <xf numFmtId="49" fontId="26" fillId="34" borderId="12" xfId="0" applyNumberFormat="1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/>
    </xf>
    <xf numFmtId="0" fontId="27" fillId="35" borderId="12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1" fillId="35" borderId="16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49" fontId="21" fillId="35" borderId="12" xfId="0" applyNumberFormat="1" applyFont="1" applyFill="1" applyBorder="1" applyAlignment="1">
      <alignment horizontal="center" vertical="center"/>
    </xf>
    <xf numFmtId="0" fontId="26" fillId="35" borderId="12" xfId="0" applyFont="1" applyFill="1" applyBorder="1" applyAlignment="1">
      <alignment horizontal="center" vertical="center"/>
    </xf>
    <xf numFmtId="49" fontId="26" fillId="35" borderId="12" xfId="0" applyNumberFormat="1" applyFont="1" applyFill="1" applyBorder="1" applyAlignment="1">
      <alignment horizontal="center" vertical="center"/>
    </xf>
    <xf numFmtId="0" fontId="21" fillId="36" borderId="12" xfId="0" applyFont="1" applyFill="1" applyBorder="1" applyAlignment="1">
      <alignment horizontal="center" vertical="center"/>
    </xf>
    <xf numFmtId="0" fontId="21" fillId="36" borderId="25" xfId="0" applyFont="1" applyFill="1" applyBorder="1" applyAlignment="1">
      <alignment horizontal="center" vertical="center"/>
    </xf>
    <xf numFmtId="0" fontId="28" fillId="36" borderId="12" xfId="0" applyFont="1" applyFill="1" applyBorder="1" applyAlignment="1">
      <alignment horizontal="center" vertical="center"/>
    </xf>
    <xf numFmtId="0" fontId="21" fillId="36" borderId="16" xfId="0" applyFont="1" applyFill="1" applyBorder="1" applyAlignment="1">
      <alignment horizontal="center" vertical="center"/>
    </xf>
    <xf numFmtId="0" fontId="21" fillId="36" borderId="12" xfId="0" applyFont="1" applyFill="1" applyBorder="1" applyAlignment="1">
      <alignment horizontal="center" vertical="center" wrapText="1"/>
    </xf>
    <xf numFmtId="49" fontId="21" fillId="36" borderId="12" xfId="0" applyNumberFormat="1" applyFont="1" applyFill="1" applyBorder="1" applyAlignment="1">
      <alignment horizontal="center" vertical="center"/>
    </xf>
    <xf numFmtId="0" fontId="26" fillId="36" borderId="12" xfId="0" applyFont="1" applyFill="1" applyBorder="1" applyAlignment="1">
      <alignment horizontal="center" vertical="center"/>
    </xf>
    <xf numFmtId="0" fontId="21" fillId="36" borderId="21" xfId="0" applyFont="1" applyFill="1" applyBorder="1" applyAlignment="1">
      <alignment horizontal="center" vertical="center" wrapText="1"/>
    </xf>
    <xf numFmtId="49" fontId="21" fillId="36" borderId="13" xfId="0" applyNumberFormat="1" applyFont="1" applyFill="1" applyBorder="1" applyAlignment="1">
      <alignment horizontal="center" vertical="center"/>
    </xf>
    <xf numFmtId="0" fontId="26" fillId="36" borderId="13" xfId="0" applyFont="1" applyFill="1" applyBorder="1" applyAlignment="1">
      <alignment horizontal="center" vertical="center"/>
    </xf>
    <xf numFmtId="0" fontId="21" fillId="37" borderId="12" xfId="0" applyFont="1" applyFill="1" applyBorder="1" applyAlignment="1">
      <alignment horizontal="center" vertical="center"/>
    </xf>
    <xf numFmtId="0" fontId="26" fillId="37" borderId="12" xfId="0" applyFont="1" applyFill="1" applyBorder="1" applyAlignment="1">
      <alignment horizontal="center" vertical="center"/>
    </xf>
    <xf numFmtId="0" fontId="21" fillId="37" borderId="10" xfId="0" applyFont="1" applyFill="1" applyBorder="1" applyAlignment="1">
      <alignment horizontal="center" vertical="center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2" xfId="0" applyFont="1" applyFill="1" applyBorder="1" applyAlignment="1">
      <alignment horizontal="center" vertical="center" wrapText="1"/>
    </xf>
    <xf numFmtId="49" fontId="21" fillId="37" borderId="12" xfId="0" applyNumberFormat="1" applyFont="1" applyFill="1" applyBorder="1" applyAlignment="1">
      <alignment horizontal="center" vertical="center"/>
    </xf>
    <xf numFmtId="0" fontId="21" fillId="34" borderId="18" xfId="0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21" fillId="34" borderId="26" xfId="0" applyFont="1" applyFill="1" applyBorder="1" applyAlignment="1">
      <alignment horizontal="center" vertical="center"/>
    </xf>
    <xf numFmtId="0" fontId="26" fillId="34" borderId="13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0" fontId="21" fillId="34" borderId="25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vertical="center" wrapText="1"/>
    </xf>
    <xf numFmtId="0" fontId="21" fillId="34" borderId="19" xfId="0" applyFont="1" applyFill="1" applyBorder="1" applyAlignment="1">
      <alignment horizontal="center" vertical="center" wrapText="1"/>
    </xf>
    <xf numFmtId="49" fontId="21" fillId="34" borderId="18" xfId="0" applyNumberFormat="1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6" fillId="38" borderId="18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9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49" fontId="21" fillId="38" borderId="18" xfId="0" applyNumberFormat="1" applyFont="1" applyFill="1" applyBorder="1" applyAlignment="1">
      <alignment horizontal="center" vertical="center"/>
    </xf>
    <xf numFmtId="0" fontId="26" fillId="38" borderId="12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49" fontId="21" fillId="38" borderId="12" xfId="0" applyNumberFormat="1" applyFont="1" applyFill="1" applyBorder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1" fillId="35" borderId="13" xfId="0" applyFont="1" applyFill="1" applyBorder="1" applyAlignment="1">
      <alignment horizontal="center" vertical="center" wrapText="1"/>
    </xf>
    <xf numFmtId="0" fontId="21" fillId="38" borderId="11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vertical="center" wrapText="1"/>
    </xf>
    <xf numFmtId="0" fontId="22" fillId="38" borderId="10" xfId="0" applyFont="1" applyFill="1" applyBorder="1" applyAlignment="1">
      <alignment horizontal="center" vertical="center"/>
    </xf>
    <xf numFmtId="0" fontId="21" fillId="38" borderId="25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horizontal="center" vertical="center"/>
    </xf>
    <xf numFmtId="0" fontId="28" fillId="34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6" fillId="38" borderId="13" xfId="0" applyFont="1" applyFill="1" applyBorder="1" applyAlignment="1">
      <alignment horizontal="center" vertical="center"/>
    </xf>
    <xf numFmtId="49" fontId="21" fillId="38" borderId="13" xfId="0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1" fillId="35" borderId="23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32" fillId="0" borderId="20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33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/>
    </xf>
    <xf numFmtId="0" fontId="26" fillId="0" borderId="12" xfId="0" applyFont="1" applyBorder="1" applyAlignment="1">
      <alignment vertical="center"/>
    </xf>
    <xf numFmtId="0" fontId="26" fillId="0" borderId="18" xfId="0" applyFont="1" applyBorder="1">
      <alignment vertical="center"/>
    </xf>
    <xf numFmtId="0" fontId="26" fillId="0" borderId="17" xfId="0" applyFont="1" applyBorder="1">
      <alignment vertical="center"/>
    </xf>
    <xf numFmtId="0" fontId="26" fillId="0" borderId="12" xfId="0" applyFont="1" applyBorder="1">
      <alignment vertical="center"/>
    </xf>
    <xf numFmtId="0" fontId="26" fillId="0" borderId="10" xfId="0" applyFont="1" applyBorder="1">
      <alignment vertical="center"/>
    </xf>
    <xf numFmtId="0" fontId="26" fillId="0" borderId="13" xfId="0" applyFont="1" applyBorder="1">
      <alignment vertical="center"/>
    </xf>
    <xf numFmtId="0" fontId="26" fillId="0" borderId="25" xfId="0" applyFont="1" applyBorder="1">
      <alignment vertical="center"/>
    </xf>
    <xf numFmtId="176" fontId="26" fillId="0" borderId="12" xfId="0" applyNumberFormat="1" applyFont="1" applyBorder="1" applyAlignment="1">
      <alignment horizontal="center" vertical="center"/>
    </xf>
    <xf numFmtId="176" fontId="26" fillId="0" borderId="12" xfId="0" applyNumberFormat="1" applyFont="1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8" fillId="39" borderId="10" xfId="0" applyFont="1" applyFill="1" applyBorder="1" applyAlignment="1">
      <alignment horizontal="left" vertical="center" wrapText="1"/>
    </xf>
    <xf numFmtId="0" fontId="28" fillId="39" borderId="11" xfId="0" applyFont="1" applyFill="1" applyBorder="1" applyAlignment="1">
      <alignment horizontal="left" vertical="center" wrapText="1"/>
    </xf>
    <xf numFmtId="0" fontId="28" fillId="39" borderId="16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1" fillId="39" borderId="14" xfId="0" applyFont="1" applyFill="1" applyBorder="1" applyAlignment="1">
      <alignment horizontal="center" vertical="center"/>
    </xf>
    <xf numFmtId="0" fontId="21" fillId="39" borderId="15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31" fillId="39" borderId="12" xfId="0" applyFont="1" applyFill="1" applyBorder="1" applyAlignment="1">
      <alignment horizontal="left" vertical="center"/>
    </xf>
    <xf numFmtId="0" fontId="26" fillId="34" borderId="13" xfId="0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top" wrapText="1"/>
    </xf>
    <xf numFmtId="0" fontId="23" fillId="38" borderId="13" xfId="0" applyFont="1" applyFill="1" applyBorder="1" applyAlignment="1">
      <alignment horizontal="center" vertical="center"/>
    </xf>
    <xf numFmtId="0" fontId="23" fillId="38" borderId="21" xfId="0" applyFont="1" applyFill="1" applyBorder="1" applyAlignment="1">
      <alignment horizontal="center" vertical="center"/>
    </xf>
    <xf numFmtId="0" fontId="23" fillId="38" borderId="18" xfId="0" applyFont="1" applyFill="1" applyBorder="1" applyAlignment="1">
      <alignment horizontal="center" vertical="center"/>
    </xf>
    <xf numFmtId="0" fontId="26" fillId="35" borderId="13" xfId="0" applyFont="1" applyFill="1" applyBorder="1" applyAlignment="1">
      <alignment horizontal="center" vertical="center"/>
    </xf>
    <xf numFmtId="0" fontId="26" fillId="35" borderId="21" xfId="0" applyFont="1" applyFill="1" applyBorder="1" applyAlignment="1">
      <alignment horizontal="center" vertical="center"/>
    </xf>
    <xf numFmtId="0" fontId="26" fillId="35" borderId="18" xfId="0" applyFont="1" applyFill="1" applyBorder="1" applyAlignment="1">
      <alignment horizontal="center" vertical="center"/>
    </xf>
    <xf numFmtId="0" fontId="23" fillId="35" borderId="13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26" fillId="34" borderId="21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26" fillId="33" borderId="18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0" fontId="23" fillId="33" borderId="18" xfId="0" applyFont="1" applyFill="1" applyBorder="1" applyAlignment="1">
      <alignment horizontal="center" vertical="center"/>
    </xf>
    <xf numFmtId="0" fontId="23" fillId="37" borderId="13" xfId="0" applyFont="1" applyFill="1" applyBorder="1" applyAlignment="1">
      <alignment horizontal="center" vertical="center"/>
    </xf>
    <xf numFmtId="0" fontId="23" fillId="37" borderId="21" xfId="0" applyFont="1" applyFill="1" applyBorder="1" applyAlignment="1">
      <alignment horizontal="center" vertical="center"/>
    </xf>
    <xf numFmtId="0" fontId="23" fillId="37" borderId="18" xfId="0" applyFont="1" applyFill="1" applyBorder="1" applyAlignment="1">
      <alignment horizontal="center" vertical="center"/>
    </xf>
    <xf numFmtId="0" fontId="21" fillId="37" borderId="33" xfId="0" applyFont="1" applyFill="1" applyBorder="1" applyAlignment="1">
      <alignment horizontal="center" vertical="center" wrapText="1"/>
    </xf>
    <xf numFmtId="0" fontId="21" fillId="37" borderId="3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6" fillId="36" borderId="13" xfId="0" applyFont="1" applyFill="1" applyBorder="1" applyAlignment="1">
      <alignment horizontal="center" vertical="center"/>
    </xf>
    <xf numFmtId="0" fontId="26" fillId="36" borderId="18" xfId="0" applyFont="1" applyFill="1" applyBorder="1" applyAlignment="1">
      <alignment horizontal="center" vertical="center"/>
    </xf>
    <xf numFmtId="0" fontId="23" fillId="36" borderId="13" xfId="0" applyFont="1" applyFill="1" applyBorder="1" applyAlignment="1">
      <alignment horizontal="center" vertical="center"/>
    </xf>
    <xf numFmtId="0" fontId="23" fillId="36" borderId="18" xfId="0" applyFont="1" applyFill="1" applyBorder="1" applyAlignment="1">
      <alignment horizontal="center" vertical="center"/>
    </xf>
    <xf numFmtId="0" fontId="23" fillId="34" borderId="21" xfId="0" applyFont="1" applyFill="1" applyBorder="1" applyAlignment="1">
      <alignment horizontal="center" vertical="center"/>
    </xf>
    <xf numFmtId="0" fontId="26" fillId="38" borderId="13" xfId="0" applyFont="1" applyFill="1" applyBorder="1" applyAlignment="1">
      <alignment horizontal="center" vertical="center"/>
    </xf>
    <xf numFmtId="0" fontId="26" fillId="38" borderId="18" xfId="0" applyFont="1" applyFill="1" applyBorder="1" applyAlignment="1">
      <alignment horizontal="center" vertical="center"/>
    </xf>
    <xf numFmtId="0" fontId="23" fillId="36" borderId="21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34" borderId="32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5" borderId="31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18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33" borderId="24" xfId="0" applyFont="1" applyFill="1" applyBorder="1" applyAlignment="1">
      <alignment horizontal="center" vertical="center" wrapText="1"/>
    </xf>
    <xf numFmtId="0" fontId="21" fillId="38" borderId="33" xfId="0" applyFont="1" applyFill="1" applyBorder="1" applyAlignment="1">
      <alignment horizontal="center" vertical="center" wrapText="1"/>
    </xf>
    <xf numFmtId="0" fontId="21" fillId="38" borderId="34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6" fillId="36" borderId="21" xfId="0" applyFont="1" applyFill="1" applyBorder="1" applyAlignment="1">
      <alignment horizontal="center" vertical="center"/>
    </xf>
    <xf numFmtId="0" fontId="21" fillId="36" borderId="13" xfId="0" applyFont="1" applyFill="1" applyBorder="1" applyAlignment="1">
      <alignment horizontal="center" vertical="center" wrapText="1"/>
    </xf>
    <xf numFmtId="0" fontId="21" fillId="36" borderId="21" xfId="0" applyFont="1" applyFill="1" applyBorder="1" applyAlignment="1">
      <alignment horizontal="center" vertical="center" wrapText="1"/>
    </xf>
    <xf numFmtId="0" fontId="21" fillId="38" borderId="13" xfId="0" applyFont="1" applyFill="1" applyBorder="1" applyAlignment="1">
      <alignment horizontal="center" vertical="center" wrapText="1"/>
    </xf>
    <xf numFmtId="0" fontId="21" fillId="38" borderId="21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26" fillId="38" borderId="21" xfId="0" applyFont="1" applyFill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top"/>
    </xf>
    <xf numFmtId="0" fontId="24" fillId="0" borderId="1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1" fillId="36" borderId="13" xfId="0" applyFont="1" applyFill="1" applyBorder="1" applyAlignment="1">
      <alignment horizontal="center" vertical="center"/>
    </xf>
    <xf numFmtId="0" fontId="21" fillId="36" borderId="21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21" xfId="0" applyFont="1" applyFill="1" applyBorder="1" applyAlignment="1">
      <alignment horizontal="center" vertical="center"/>
    </xf>
    <xf numFmtId="0" fontId="21" fillId="35" borderId="14" xfId="0" applyFont="1" applyFill="1" applyBorder="1" applyAlignment="1">
      <alignment horizontal="center" vertical="center"/>
    </xf>
    <xf numFmtId="0" fontId="21" fillId="35" borderId="22" xfId="0" applyFont="1" applyFill="1" applyBorder="1" applyAlignment="1">
      <alignment horizontal="center" vertical="center"/>
    </xf>
    <xf numFmtId="0" fontId="21" fillId="35" borderId="15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30" xfId="0" applyFont="1" applyFill="1" applyBorder="1" applyAlignment="1">
      <alignment horizontal="center" vertical="center" wrapText="1"/>
    </xf>
    <xf numFmtId="0" fontId="21" fillId="35" borderId="34" xfId="0" applyFont="1" applyFill="1" applyBorder="1" applyAlignment="1">
      <alignment horizontal="center" vertical="center" wrapText="1"/>
    </xf>
    <xf numFmtId="0" fontId="26" fillId="37" borderId="13" xfId="0" applyFont="1" applyFill="1" applyBorder="1" applyAlignment="1">
      <alignment horizontal="center" vertical="center"/>
    </xf>
    <xf numFmtId="0" fontId="26" fillId="37" borderId="21" xfId="0" applyFont="1" applyFill="1" applyBorder="1" applyAlignment="1">
      <alignment horizontal="center" vertical="center"/>
    </xf>
    <xf numFmtId="0" fontId="26" fillId="37" borderId="18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4" fillId="36" borderId="21" xfId="0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8" borderId="29" xfId="0" applyFont="1" applyFill="1" applyBorder="1" applyAlignment="1">
      <alignment horizontal="center" vertical="center"/>
    </xf>
    <xf numFmtId="0" fontId="22" fillId="38" borderId="20" xfId="0" applyFont="1" applyFill="1" applyBorder="1" applyAlignment="1">
      <alignment horizontal="center" vertical="center"/>
    </xf>
    <xf numFmtId="0" fontId="22" fillId="33" borderId="22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22" fillId="35" borderId="21" xfId="0" applyFont="1" applyFill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37" borderId="29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center"/>
    </xf>
  </cellXfs>
  <cellStyles count="68">
    <cellStyle name="20% - 輔色1" xfId="19" builtinId="30" customBuiltin="1"/>
    <cellStyle name="20% - 輔色1 2" xfId="43" xr:uid="{00000000-0005-0000-0000-000001000000}"/>
    <cellStyle name="20% - 輔色1 3" xfId="56" xr:uid="{00000000-0005-0000-0000-000002000000}"/>
    <cellStyle name="20% - 輔色2" xfId="23" builtinId="34" customBuiltin="1"/>
    <cellStyle name="20% - 輔色2 2" xfId="45" xr:uid="{00000000-0005-0000-0000-000004000000}"/>
    <cellStyle name="20% - 輔色2 3" xfId="58" xr:uid="{00000000-0005-0000-0000-000005000000}"/>
    <cellStyle name="20% - 輔色3" xfId="27" builtinId="38" customBuiltin="1"/>
    <cellStyle name="20% - 輔色3 2" xfId="47" xr:uid="{00000000-0005-0000-0000-000007000000}"/>
    <cellStyle name="20% - 輔色3 3" xfId="60" xr:uid="{00000000-0005-0000-0000-000008000000}"/>
    <cellStyle name="20% - 輔色4" xfId="31" builtinId="42" customBuiltin="1"/>
    <cellStyle name="20% - 輔色4 2" xfId="49" xr:uid="{00000000-0005-0000-0000-00000A000000}"/>
    <cellStyle name="20% - 輔色4 3" xfId="62" xr:uid="{00000000-0005-0000-0000-00000B000000}"/>
    <cellStyle name="20% - 輔色5" xfId="35" builtinId="46" customBuiltin="1"/>
    <cellStyle name="20% - 輔色5 2" xfId="51" xr:uid="{00000000-0005-0000-0000-00000D000000}"/>
    <cellStyle name="20% - 輔色5 3" xfId="64" xr:uid="{00000000-0005-0000-0000-00000E000000}"/>
    <cellStyle name="20% - 輔色6" xfId="39" builtinId="50" customBuiltin="1"/>
    <cellStyle name="20% - 輔色6 2" xfId="53" xr:uid="{00000000-0005-0000-0000-000010000000}"/>
    <cellStyle name="20% - 輔色6 3" xfId="66" xr:uid="{00000000-0005-0000-0000-000011000000}"/>
    <cellStyle name="40% - 輔色1" xfId="20" builtinId="31" customBuiltin="1"/>
    <cellStyle name="40% - 輔色1 2" xfId="44" xr:uid="{00000000-0005-0000-0000-000013000000}"/>
    <cellStyle name="40% - 輔色1 3" xfId="57" xr:uid="{00000000-0005-0000-0000-000014000000}"/>
    <cellStyle name="40% - 輔色2" xfId="24" builtinId="35" customBuiltin="1"/>
    <cellStyle name="40% - 輔色2 2" xfId="46" xr:uid="{00000000-0005-0000-0000-000016000000}"/>
    <cellStyle name="40% - 輔色2 3" xfId="59" xr:uid="{00000000-0005-0000-0000-000017000000}"/>
    <cellStyle name="40% - 輔色3" xfId="28" builtinId="39" customBuiltin="1"/>
    <cellStyle name="40% - 輔色3 2" xfId="48" xr:uid="{00000000-0005-0000-0000-000019000000}"/>
    <cellStyle name="40% - 輔色3 3" xfId="61" xr:uid="{00000000-0005-0000-0000-00001A000000}"/>
    <cellStyle name="40% - 輔色4" xfId="32" builtinId="43" customBuiltin="1"/>
    <cellStyle name="40% - 輔色4 2" xfId="50" xr:uid="{00000000-0005-0000-0000-00001C000000}"/>
    <cellStyle name="40% - 輔色4 3" xfId="63" xr:uid="{00000000-0005-0000-0000-00001D000000}"/>
    <cellStyle name="40% - 輔色5" xfId="36" builtinId="47" customBuiltin="1"/>
    <cellStyle name="40% - 輔色5 2" xfId="52" xr:uid="{00000000-0005-0000-0000-00001F000000}"/>
    <cellStyle name="40% - 輔色5 3" xfId="65" xr:uid="{00000000-0005-0000-0000-000020000000}"/>
    <cellStyle name="40% - 輔色6" xfId="40" builtinId="51" customBuiltin="1"/>
    <cellStyle name="40% - 輔色6 2" xfId="54" xr:uid="{00000000-0005-0000-0000-000022000000}"/>
    <cellStyle name="40% - 輔色6 3" xfId="67" xr:uid="{00000000-0005-0000-0000-000023000000}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 customBuiltin="1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備註 2" xfId="42" xr:uid="{00000000-0005-0000-0000-000031000000}"/>
    <cellStyle name="備註 3" xfId="55" xr:uid="{00000000-0005-0000-0000-000032000000}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workbookViewId="0">
      <pane ySplit="2" topLeftCell="A3" activePane="bottomLeft" state="frozen"/>
      <selection pane="bottomLeft" sqref="A1:Q1"/>
    </sheetView>
  </sheetViews>
  <sheetFormatPr defaultRowHeight="16.2" customHeight="1"/>
  <cols>
    <col min="1" max="1" width="3.77734375" style="1" bestFit="1" customWidth="1"/>
    <col min="2" max="2" width="10.44140625" style="1" bestFit="1" customWidth="1"/>
    <col min="3" max="3" width="18.33203125" style="1" bestFit="1" customWidth="1"/>
    <col min="4" max="7" width="6" style="2" bestFit="1" customWidth="1"/>
    <col min="8" max="9" width="6" style="3" customWidth="1"/>
    <col min="10" max="10" width="3.77734375" style="3" bestFit="1" customWidth="1"/>
    <col min="11" max="11" width="10.44140625" style="4" bestFit="1" customWidth="1"/>
    <col min="12" max="12" width="7.44140625" style="29" bestFit="1" customWidth="1"/>
    <col min="13" max="13" width="11.6640625" style="29" bestFit="1" customWidth="1"/>
    <col min="14" max="14" width="7.5546875" style="2" bestFit="1" customWidth="1"/>
    <col min="15" max="15" width="12.77734375" style="5" bestFit="1" customWidth="1"/>
    <col min="16" max="16" width="9.5546875" style="5" bestFit="1" customWidth="1"/>
    <col min="17" max="17" width="9.77734375" style="6" customWidth="1"/>
  </cols>
  <sheetData>
    <row r="1" spans="1:17" ht="19.95" customHeight="1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7"/>
    </row>
    <row r="2" spans="1:17" ht="32.700000000000003" customHeight="1" thickBo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10" t="s">
        <v>10</v>
      </c>
      <c r="K2" s="11" t="s">
        <v>11</v>
      </c>
      <c r="L2" s="7" t="s">
        <v>12</v>
      </c>
      <c r="M2" s="7" t="s">
        <v>13</v>
      </c>
      <c r="N2" s="7" t="s">
        <v>14</v>
      </c>
      <c r="O2" s="7" t="s">
        <v>13</v>
      </c>
      <c r="P2" s="7" t="s">
        <v>15</v>
      </c>
      <c r="Q2" s="7" t="s">
        <v>16</v>
      </c>
    </row>
    <row r="3" spans="1:17" ht="15" customHeight="1">
      <c r="A3" s="36">
        <v>1</v>
      </c>
      <c r="B3" s="36" t="s">
        <v>17</v>
      </c>
      <c r="C3" s="37" t="s">
        <v>18</v>
      </c>
      <c r="D3" s="36">
        <v>1</v>
      </c>
      <c r="E3" s="36">
        <v>23</v>
      </c>
      <c r="F3" s="38">
        <f t="shared" ref="F3:F66" si="0">SUM(D3:E3)</f>
        <v>24</v>
      </c>
      <c r="G3" s="238">
        <f>+F3+F4</f>
        <v>35</v>
      </c>
      <c r="H3" s="218">
        <v>1</v>
      </c>
      <c r="I3" s="39">
        <v>24</v>
      </c>
      <c r="J3" s="40"/>
      <c r="K3" s="41" t="s">
        <v>19</v>
      </c>
      <c r="L3" s="37" t="s">
        <v>80</v>
      </c>
      <c r="M3" s="42" t="s">
        <v>81</v>
      </c>
      <c r="N3" s="166" t="s">
        <v>226</v>
      </c>
      <c r="O3" s="166" t="s">
        <v>227</v>
      </c>
      <c r="P3" s="166" t="s">
        <v>228</v>
      </c>
      <c r="Q3" s="182"/>
    </row>
    <row r="4" spans="1:17" ht="15" customHeight="1">
      <c r="A4" s="36">
        <v>2</v>
      </c>
      <c r="B4" s="36" t="s">
        <v>17</v>
      </c>
      <c r="C4" s="37" t="s">
        <v>18</v>
      </c>
      <c r="D4" s="36">
        <v>1</v>
      </c>
      <c r="E4" s="36">
        <v>10</v>
      </c>
      <c r="F4" s="38">
        <f t="shared" si="0"/>
        <v>11</v>
      </c>
      <c r="G4" s="239"/>
      <c r="H4" s="210"/>
      <c r="I4" s="39">
        <v>11</v>
      </c>
      <c r="J4" s="40"/>
      <c r="K4" s="41" t="s">
        <v>19</v>
      </c>
      <c r="L4" s="37"/>
      <c r="M4" s="37"/>
      <c r="N4" s="167"/>
      <c r="O4" s="167"/>
      <c r="P4" s="167"/>
      <c r="Q4" s="183"/>
    </row>
    <row r="5" spans="1:17" ht="15" customHeight="1">
      <c r="A5" s="36">
        <v>3</v>
      </c>
      <c r="B5" s="130" t="s">
        <v>17</v>
      </c>
      <c r="C5" s="131" t="s">
        <v>230</v>
      </c>
      <c r="D5" s="132">
        <v>1</v>
      </c>
      <c r="E5" s="111">
        <v>4</v>
      </c>
      <c r="F5" s="130">
        <f t="shared" si="0"/>
        <v>5</v>
      </c>
      <c r="G5" s="117">
        <f>+F5</f>
        <v>5</v>
      </c>
      <c r="H5" s="118">
        <v>1</v>
      </c>
      <c r="I5" s="119">
        <v>5</v>
      </c>
      <c r="J5" s="113"/>
      <c r="K5" s="17"/>
      <c r="L5" s="13"/>
      <c r="M5" s="126"/>
      <c r="N5" s="126"/>
      <c r="O5" s="146"/>
      <c r="P5" s="147"/>
      <c r="Q5" s="133" t="s">
        <v>231</v>
      </c>
    </row>
    <row r="6" spans="1:17" ht="15" customHeight="1">
      <c r="A6" s="36">
        <v>4</v>
      </c>
      <c r="B6" s="115" t="s">
        <v>17</v>
      </c>
      <c r="C6" s="134" t="s">
        <v>232</v>
      </c>
      <c r="D6" s="115">
        <v>1</v>
      </c>
      <c r="E6" s="115">
        <v>4</v>
      </c>
      <c r="F6" s="135">
        <f t="shared" si="0"/>
        <v>5</v>
      </c>
      <c r="G6" s="117">
        <f>+F6</f>
        <v>5</v>
      </c>
      <c r="H6" s="118">
        <v>1</v>
      </c>
      <c r="I6" s="15">
        <v>5</v>
      </c>
      <c r="J6" s="114"/>
      <c r="K6" s="17"/>
      <c r="L6" s="13"/>
      <c r="M6" s="13"/>
      <c r="N6" s="13"/>
      <c r="O6" s="148"/>
      <c r="P6" s="149"/>
      <c r="Q6" s="133" t="s">
        <v>231</v>
      </c>
    </row>
    <row r="7" spans="1:17" ht="15" customHeight="1" thickBot="1">
      <c r="A7" s="36">
        <v>5</v>
      </c>
      <c r="B7" s="115" t="s">
        <v>22</v>
      </c>
      <c r="C7" s="134" t="s">
        <v>233</v>
      </c>
      <c r="D7" s="115"/>
      <c r="E7" s="115">
        <v>3</v>
      </c>
      <c r="F7" s="135">
        <v>3</v>
      </c>
      <c r="G7" s="120">
        <v>3</v>
      </c>
      <c r="H7" s="121">
        <v>1</v>
      </c>
      <c r="I7" s="15">
        <v>3</v>
      </c>
      <c r="J7" s="114"/>
      <c r="K7" s="17"/>
      <c r="L7" s="13"/>
      <c r="M7" s="13"/>
      <c r="N7" s="13"/>
      <c r="O7" s="148"/>
      <c r="P7" s="149"/>
      <c r="Q7" s="133" t="s">
        <v>231</v>
      </c>
    </row>
    <row r="8" spans="1:17" ht="15" customHeight="1">
      <c r="A8" s="36">
        <v>6</v>
      </c>
      <c r="B8" s="36" t="s">
        <v>17</v>
      </c>
      <c r="C8" s="43" t="s">
        <v>20</v>
      </c>
      <c r="D8" s="36">
        <v>1</v>
      </c>
      <c r="E8" s="36">
        <v>33</v>
      </c>
      <c r="F8" s="36">
        <f t="shared" si="0"/>
        <v>34</v>
      </c>
      <c r="G8" s="240">
        <f>+F8+F9</f>
        <v>44</v>
      </c>
      <c r="H8" s="244">
        <v>2</v>
      </c>
      <c r="I8" s="40">
        <v>32</v>
      </c>
      <c r="J8" s="40">
        <v>2</v>
      </c>
      <c r="K8" s="41" t="s">
        <v>21</v>
      </c>
      <c r="L8" s="37" t="s">
        <v>82</v>
      </c>
      <c r="M8" s="42" t="s">
        <v>83</v>
      </c>
      <c r="N8" s="166" t="s">
        <v>163</v>
      </c>
      <c r="O8" s="166" t="s">
        <v>164</v>
      </c>
      <c r="P8" s="166" t="s">
        <v>165</v>
      </c>
      <c r="Q8" s="182" t="s">
        <v>190</v>
      </c>
    </row>
    <row r="9" spans="1:17" ht="15" customHeight="1" thickBot="1">
      <c r="A9" s="36">
        <v>7</v>
      </c>
      <c r="B9" s="36" t="s">
        <v>22</v>
      </c>
      <c r="C9" s="37" t="s">
        <v>23</v>
      </c>
      <c r="D9" s="36">
        <v>1</v>
      </c>
      <c r="E9" s="36">
        <v>9</v>
      </c>
      <c r="F9" s="36">
        <f t="shared" si="0"/>
        <v>10</v>
      </c>
      <c r="G9" s="240"/>
      <c r="H9" s="245"/>
      <c r="I9" s="45">
        <v>10</v>
      </c>
      <c r="J9" s="45"/>
      <c r="K9" s="41" t="s">
        <v>24</v>
      </c>
      <c r="L9" s="37"/>
      <c r="M9" s="37"/>
      <c r="N9" s="167"/>
      <c r="O9" s="167"/>
      <c r="P9" s="167"/>
      <c r="Q9" s="183"/>
    </row>
    <row r="10" spans="1:17" ht="15" customHeight="1">
      <c r="A10" s="36">
        <v>8</v>
      </c>
      <c r="B10" s="46" t="s">
        <v>17</v>
      </c>
      <c r="C10" s="47" t="s">
        <v>25</v>
      </c>
      <c r="D10" s="46">
        <v>1</v>
      </c>
      <c r="E10" s="46">
        <v>26</v>
      </c>
      <c r="F10" s="48">
        <f t="shared" si="0"/>
        <v>27</v>
      </c>
      <c r="G10" s="241">
        <f>+F10+F11+F12</f>
        <v>76</v>
      </c>
      <c r="H10" s="106">
        <v>3</v>
      </c>
      <c r="I10" s="49">
        <v>25</v>
      </c>
      <c r="J10" s="50">
        <v>2</v>
      </c>
      <c r="K10" s="51" t="s">
        <v>257</v>
      </c>
      <c r="L10" s="52" t="s">
        <v>84</v>
      </c>
      <c r="M10" s="53" t="s">
        <v>85</v>
      </c>
      <c r="N10" s="52" t="s">
        <v>156</v>
      </c>
      <c r="O10" s="52" t="s">
        <v>157</v>
      </c>
      <c r="P10" s="52" t="s">
        <v>155</v>
      </c>
      <c r="Q10" s="52" t="s">
        <v>168</v>
      </c>
    </row>
    <row r="11" spans="1:17" ht="15" customHeight="1">
      <c r="A11" s="36">
        <v>9</v>
      </c>
      <c r="B11" s="46" t="s">
        <v>17</v>
      </c>
      <c r="C11" s="52" t="s">
        <v>27</v>
      </c>
      <c r="D11" s="46">
        <v>1</v>
      </c>
      <c r="E11" s="46">
        <v>19</v>
      </c>
      <c r="F11" s="48">
        <f t="shared" si="0"/>
        <v>20</v>
      </c>
      <c r="G11" s="242"/>
      <c r="H11" s="246">
        <v>4</v>
      </c>
      <c r="I11" s="49">
        <v>20</v>
      </c>
      <c r="J11" s="50"/>
      <c r="K11" s="51" t="s">
        <v>257</v>
      </c>
      <c r="L11" s="52"/>
      <c r="M11" s="52"/>
      <c r="N11" s="176" t="s">
        <v>254</v>
      </c>
      <c r="O11" s="176" t="s">
        <v>255</v>
      </c>
      <c r="P11" s="176" t="s">
        <v>256</v>
      </c>
      <c r="Q11" s="176" t="s">
        <v>169</v>
      </c>
    </row>
    <row r="12" spans="1:17" ht="15" customHeight="1">
      <c r="A12" s="36">
        <v>10</v>
      </c>
      <c r="B12" s="46" t="s">
        <v>17</v>
      </c>
      <c r="C12" s="47" t="s">
        <v>28</v>
      </c>
      <c r="D12" s="46">
        <v>1</v>
      </c>
      <c r="E12" s="46">
        <v>28</v>
      </c>
      <c r="F12" s="48">
        <f t="shared" si="0"/>
        <v>29</v>
      </c>
      <c r="G12" s="243"/>
      <c r="H12" s="246"/>
      <c r="I12" s="49">
        <v>27</v>
      </c>
      <c r="J12" s="50">
        <v>2</v>
      </c>
      <c r="K12" s="51" t="s">
        <v>257</v>
      </c>
      <c r="L12" s="52" t="s">
        <v>86</v>
      </c>
      <c r="M12" s="52" t="s">
        <v>87</v>
      </c>
      <c r="N12" s="178"/>
      <c r="O12" s="178"/>
      <c r="P12" s="178"/>
      <c r="Q12" s="178"/>
    </row>
    <row r="13" spans="1:17" ht="18" customHeight="1" thickBot="1">
      <c r="A13" s="36">
        <v>11</v>
      </c>
      <c r="B13" s="14" t="s">
        <v>17</v>
      </c>
      <c r="C13" s="134" t="s">
        <v>234</v>
      </c>
      <c r="D13" s="132">
        <v>1</v>
      </c>
      <c r="E13" s="111">
        <v>4</v>
      </c>
      <c r="F13" s="136">
        <f t="shared" si="0"/>
        <v>5</v>
      </c>
      <c r="G13" s="120">
        <f>+F13</f>
        <v>5</v>
      </c>
      <c r="H13" s="121">
        <v>4</v>
      </c>
      <c r="I13" s="119">
        <v>5</v>
      </c>
      <c r="J13" s="113"/>
      <c r="K13" s="122"/>
      <c r="L13" s="13"/>
      <c r="M13" s="126"/>
      <c r="N13" s="13"/>
      <c r="O13" s="148"/>
      <c r="P13" s="149"/>
      <c r="Q13" s="133" t="s">
        <v>231</v>
      </c>
    </row>
    <row r="14" spans="1:17" ht="15" customHeight="1">
      <c r="A14" s="36">
        <v>12</v>
      </c>
      <c r="B14" s="55" t="s">
        <v>29</v>
      </c>
      <c r="C14" s="56" t="s">
        <v>30</v>
      </c>
      <c r="D14" s="57">
        <v>1</v>
      </c>
      <c r="E14" s="54">
        <v>8</v>
      </c>
      <c r="F14" s="54">
        <f t="shared" si="0"/>
        <v>9</v>
      </c>
      <c r="G14" s="255">
        <f>+F14+F15</f>
        <v>44</v>
      </c>
      <c r="H14" s="220">
        <v>5</v>
      </c>
      <c r="I14" s="58">
        <v>9</v>
      </c>
      <c r="J14" s="58"/>
      <c r="K14" s="59" t="s">
        <v>26</v>
      </c>
      <c r="L14" s="60" t="s">
        <v>88</v>
      </c>
      <c r="M14" s="60" t="s">
        <v>89</v>
      </c>
      <c r="N14" s="197" t="s">
        <v>199</v>
      </c>
      <c r="O14" s="197" t="s">
        <v>200</v>
      </c>
      <c r="P14" s="197" t="s">
        <v>198</v>
      </c>
      <c r="Q14" s="199" t="s">
        <v>201</v>
      </c>
    </row>
    <row r="15" spans="1:17" ht="15" customHeight="1">
      <c r="A15" s="36">
        <v>13</v>
      </c>
      <c r="B15" s="54" t="s">
        <v>17</v>
      </c>
      <c r="C15" s="60" t="s">
        <v>31</v>
      </c>
      <c r="D15" s="54">
        <v>1</v>
      </c>
      <c r="E15" s="54">
        <v>34</v>
      </c>
      <c r="F15" s="54">
        <f t="shared" si="0"/>
        <v>35</v>
      </c>
      <c r="G15" s="256"/>
      <c r="H15" s="250"/>
      <c r="I15" s="61">
        <v>35</v>
      </c>
      <c r="J15" s="61"/>
      <c r="K15" s="62" t="s">
        <v>32</v>
      </c>
      <c r="L15" s="60"/>
      <c r="M15" s="63"/>
      <c r="N15" s="198"/>
      <c r="O15" s="198"/>
      <c r="P15" s="198"/>
      <c r="Q15" s="200"/>
    </row>
    <row r="16" spans="1:17" ht="15" customHeight="1">
      <c r="A16" s="36">
        <v>14</v>
      </c>
      <c r="B16" s="12" t="s">
        <v>17</v>
      </c>
      <c r="C16" s="13" t="s">
        <v>33</v>
      </c>
      <c r="D16" s="12">
        <v>1</v>
      </c>
      <c r="E16" s="12">
        <v>12</v>
      </c>
      <c r="F16" s="12">
        <f t="shared" si="0"/>
        <v>13</v>
      </c>
      <c r="G16" s="263">
        <f>+F17+F18+F16</f>
        <v>42</v>
      </c>
      <c r="H16" s="194">
        <v>6</v>
      </c>
      <c r="I16" s="16">
        <v>13</v>
      </c>
      <c r="J16" s="16"/>
      <c r="K16" s="17" t="s">
        <v>26</v>
      </c>
      <c r="L16" s="13" t="s">
        <v>90</v>
      </c>
      <c r="M16" s="13" t="s">
        <v>91</v>
      </c>
      <c r="N16" s="168" t="s">
        <v>135</v>
      </c>
      <c r="O16" s="168" t="s">
        <v>166</v>
      </c>
      <c r="P16" s="168" t="s">
        <v>167</v>
      </c>
      <c r="Q16" s="170" t="s">
        <v>190</v>
      </c>
    </row>
    <row r="17" spans="1:17" ht="15" customHeight="1">
      <c r="A17" s="36">
        <v>15</v>
      </c>
      <c r="B17" s="12" t="s">
        <v>17</v>
      </c>
      <c r="C17" s="19" t="s">
        <v>34</v>
      </c>
      <c r="D17" s="12">
        <v>1</v>
      </c>
      <c r="E17" s="12">
        <v>19</v>
      </c>
      <c r="F17" s="12">
        <f t="shared" si="0"/>
        <v>20</v>
      </c>
      <c r="G17" s="233"/>
      <c r="H17" s="195"/>
      <c r="I17" s="16">
        <v>19</v>
      </c>
      <c r="J17" s="16">
        <v>1</v>
      </c>
      <c r="K17" s="17" t="s">
        <v>32</v>
      </c>
      <c r="L17" s="13"/>
      <c r="M17" s="13"/>
      <c r="N17" s="251"/>
      <c r="O17" s="251"/>
      <c r="P17" s="251"/>
      <c r="Q17" s="196"/>
    </row>
    <row r="18" spans="1:17" ht="15" customHeight="1" thickBot="1">
      <c r="A18" s="36">
        <v>16</v>
      </c>
      <c r="B18" s="20" t="s">
        <v>17</v>
      </c>
      <c r="C18" s="23" t="s">
        <v>35</v>
      </c>
      <c r="D18" s="24">
        <v>1</v>
      </c>
      <c r="E18" s="22">
        <v>8</v>
      </c>
      <c r="F18" s="22">
        <f t="shared" si="0"/>
        <v>9</v>
      </c>
      <c r="G18" s="233"/>
      <c r="H18" s="195"/>
      <c r="I18" s="16">
        <v>8</v>
      </c>
      <c r="J18" s="16">
        <v>1</v>
      </c>
      <c r="K18" s="17" t="s">
        <v>24</v>
      </c>
      <c r="L18" s="13"/>
      <c r="M18" s="13"/>
      <c r="N18" s="169"/>
      <c r="O18" s="169"/>
      <c r="P18" s="169"/>
      <c r="Q18" s="171"/>
    </row>
    <row r="19" spans="1:17" ht="15" customHeight="1">
      <c r="A19" s="36">
        <v>17</v>
      </c>
      <c r="B19" s="64" t="s">
        <v>17</v>
      </c>
      <c r="C19" s="65" t="s">
        <v>36</v>
      </c>
      <c r="D19" s="64">
        <v>1</v>
      </c>
      <c r="E19" s="66">
        <v>6</v>
      </c>
      <c r="F19" s="66">
        <f t="shared" si="0"/>
        <v>7</v>
      </c>
      <c r="G19" s="264">
        <f>+F20+F21+F19</f>
        <v>31</v>
      </c>
      <c r="H19" s="192">
        <v>7</v>
      </c>
      <c r="I19" s="67">
        <v>7</v>
      </c>
      <c r="J19" s="68"/>
      <c r="K19" s="69" t="s">
        <v>26</v>
      </c>
      <c r="L19" s="65" t="s">
        <v>92</v>
      </c>
      <c r="M19" s="65" t="s">
        <v>93</v>
      </c>
      <c r="N19" s="247" t="s">
        <v>147</v>
      </c>
      <c r="O19" s="247" t="s">
        <v>148</v>
      </c>
      <c r="P19" s="247" t="s">
        <v>146</v>
      </c>
      <c r="Q19" s="189"/>
    </row>
    <row r="20" spans="1:17" ht="15" customHeight="1">
      <c r="A20" s="36">
        <v>18</v>
      </c>
      <c r="B20" s="64" t="s">
        <v>17</v>
      </c>
      <c r="C20" s="65" t="s">
        <v>37</v>
      </c>
      <c r="D20" s="64">
        <v>1</v>
      </c>
      <c r="E20" s="66">
        <v>10</v>
      </c>
      <c r="F20" s="66">
        <f t="shared" si="0"/>
        <v>11</v>
      </c>
      <c r="G20" s="265"/>
      <c r="H20" s="193"/>
      <c r="I20" s="67">
        <v>13</v>
      </c>
      <c r="J20" s="68"/>
      <c r="K20" s="69" t="s">
        <v>32</v>
      </c>
      <c r="L20" s="65"/>
      <c r="M20" s="65"/>
      <c r="N20" s="248"/>
      <c r="O20" s="248"/>
      <c r="P20" s="248"/>
      <c r="Q20" s="190"/>
    </row>
    <row r="21" spans="1:17" ht="15" customHeight="1">
      <c r="A21" s="36">
        <v>19</v>
      </c>
      <c r="B21" s="64" t="s">
        <v>17</v>
      </c>
      <c r="C21" s="65" t="s">
        <v>189</v>
      </c>
      <c r="D21" s="64">
        <v>1</v>
      </c>
      <c r="E21" s="66">
        <v>12</v>
      </c>
      <c r="F21" s="66">
        <f t="shared" si="0"/>
        <v>13</v>
      </c>
      <c r="G21" s="265"/>
      <c r="H21" s="193"/>
      <c r="I21" s="67">
        <v>11</v>
      </c>
      <c r="J21" s="68"/>
      <c r="K21" s="69" t="s">
        <v>24</v>
      </c>
      <c r="L21" s="65"/>
      <c r="M21" s="65"/>
      <c r="N21" s="249"/>
      <c r="O21" s="249"/>
      <c r="P21" s="249"/>
      <c r="Q21" s="191"/>
    </row>
    <row r="22" spans="1:17" ht="18" customHeight="1" thickBot="1">
      <c r="A22" s="36">
        <v>20</v>
      </c>
      <c r="B22" s="115" t="s">
        <v>17</v>
      </c>
      <c r="C22" s="134" t="s">
        <v>235</v>
      </c>
      <c r="D22" s="110">
        <v>1</v>
      </c>
      <c r="E22" s="20">
        <v>13</v>
      </c>
      <c r="F22" s="14">
        <f t="shared" si="0"/>
        <v>14</v>
      </c>
      <c r="G22" s="120">
        <v>14</v>
      </c>
      <c r="H22" s="121">
        <v>7</v>
      </c>
      <c r="I22" s="15">
        <v>14</v>
      </c>
      <c r="J22" s="114"/>
      <c r="K22" s="17"/>
      <c r="L22" s="13"/>
      <c r="M22" s="13"/>
      <c r="N22" s="13"/>
      <c r="O22" s="148"/>
      <c r="P22" s="149"/>
      <c r="Q22" s="133" t="s">
        <v>231</v>
      </c>
    </row>
    <row r="23" spans="1:17" ht="15" customHeight="1">
      <c r="A23" s="36">
        <v>21</v>
      </c>
      <c r="B23" s="70" t="s">
        <v>17</v>
      </c>
      <c r="C23" s="71" t="s">
        <v>38</v>
      </c>
      <c r="D23" s="70">
        <v>1</v>
      </c>
      <c r="E23" s="70">
        <v>27</v>
      </c>
      <c r="F23" s="72">
        <f t="shared" si="0"/>
        <v>28</v>
      </c>
      <c r="G23" s="240">
        <f>+F24+F25+F23</f>
        <v>43</v>
      </c>
      <c r="H23" s="206">
        <v>8</v>
      </c>
      <c r="I23" s="40">
        <v>28</v>
      </c>
      <c r="J23" s="40"/>
      <c r="K23" s="41" t="s">
        <v>39</v>
      </c>
      <c r="L23" s="37" t="s">
        <v>94</v>
      </c>
      <c r="M23" s="37" t="s">
        <v>95</v>
      </c>
      <c r="N23" s="166" t="s">
        <v>212</v>
      </c>
      <c r="O23" s="166" t="s">
        <v>210</v>
      </c>
      <c r="P23" s="166" t="s">
        <v>209</v>
      </c>
      <c r="Q23" s="182" t="s">
        <v>211</v>
      </c>
    </row>
    <row r="24" spans="1:17" ht="15" customHeight="1">
      <c r="A24" s="36">
        <v>22</v>
      </c>
      <c r="B24" s="36" t="s">
        <v>17</v>
      </c>
      <c r="C24" s="37" t="s">
        <v>40</v>
      </c>
      <c r="D24" s="36">
        <v>1</v>
      </c>
      <c r="E24" s="36">
        <v>8</v>
      </c>
      <c r="F24" s="38">
        <f t="shared" si="0"/>
        <v>9</v>
      </c>
      <c r="G24" s="240"/>
      <c r="H24" s="206"/>
      <c r="I24" s="40">
        <v>9</v>
      </c>
      <c r="J24" s="40"/>
      <c r="K24" s="41" t="s">
        <v>39</v>
      </c>
      <c r="L24" s="37"/>
      <c r="M24" s="37"/>
      <c r="N24" s="184"/>
      <c r="O24" s="184"/>
      <c r="P24" s="184"/>
      <c r="Q24" s="201"/>
    </row>
    <row r="25" spans="1:17" ht="15" customHeight="1" thickBot="1">
      <c r="A25" s="36">
        <v>23</v>
      </c>
      <c r="B25" s="73" t="s">
        <v>29</v>
      </c>
      <c r="C25" s="74" t="s">
        <v>41</v>
      </c>
      <c r="D25" s="75">
        <v>1</v>
      </c>
      <c r="E25" s="75">
        <v>5</v>
      </c>
      <c r="F25" s="76">
        <f t="shared" si="0"/>
        <v>6</v>
      </c>
      <c r="G25" s="240"/>
      <c r="H25" s="206"/>
      <c r="I25" s="40">
        <v>6</v>
      </c>
      <c r="J25" s="77"/>
      <c r="K25" s="41" t="s">
        <v>42</v>
      </c>
      <c r="L25" s="37"/>
      <c r="M25" s="37"/>
      <c r="N25" s="167"/>
      <c r="O25" s="167"/>
      <c r="P25" s="167"/>
      <c r="Q25" s="183"/>
    </row>
    <row r="26" spans="1:17" ht="15" customHeight="1">
      <c r="A26" s="36">
        <v>24</v>
      </c>
      <c r="B26" s="12" t="s">
        <v>29</v>
      </c>
      <c r="C26" s="13" t="s">
        <v>43</v>
      </c>
      <c r="D26" s="12">
        <v>1</v>
      </c>
      <c r="E26" s="12">
        <v>10</v>
      </c>
      <c r="F26" s="14">
        <f t="shared" si="0"/>
        <v>11</v>
      </c>
      <c r="G26" s="266">
        <f>+F26+F27</f>
        <v>38</v>
      </c>
      <c r="H26" s="207">
        <v>9</v>
      </c>
      <c r="I26" s="15">
        <v>11</v>
      </c>
      <c r="J26" s="16"/>
      <c r="K26" s="17" t="s">
        <v>26</v>
      </c>
      <c r="L26" s="13" t="s">
        <v>96</v>
      </c>
      <c r="M26" s="13" t="s">
        <v>97</v>
      </c>
      <c r="N26" s="168" t="s">
        <v>193</v>
      </c>
      <c r="O26" s="168" t="s">
        <v>192</v>
      </c>
      <c r="P26" s="168" t="s">
        <v>191</v>
      </c>
      <c r="Q26" s="170" t="s">
        <v>194</v>
      </c>
    </row>
    <row r="27" spans="1:17" ht="15" customHeight="1">
      <c r="A27" s="36">
        <v>25</v>
      </c>
      <c r="B27" s="12" t="s">
        <v>17</v>
      </c>
      <c r="C27" s="13" t="s">
        <v>44</v>
      </c>
      <c r="D27" s="12">
        <v>1</v>
      </c>
      <c r="E27" s="12">
        <v>26</v>
      </c>
      <c r="F27" s="14">
        <f t="shared" si="0"/>
        <v>27</v>
      </c>
      <c r="G27" s="267"/>
      <c r="H27" s="208"/>
      <c r="I27" s="15">
        <v>27</v>
      </c>
      <c r="J27" s="16"/>
      <c r="K27" s="17" t="s">
        <v>24</v>
      </c>
      <c r="L27" s="13"/>
      <c r="M27" s="13"/>
      <c r="N27" s="169"/>
      <c r="O27" s="169"/>
      <c r="P27" s="169"/>
      <c r="Q27" s="171"/>
    </row>
    <row r="28" spans="1:17" ht="18" customHeight="1" thickBot="1">
      <c r="A28" s="36">
        <v>26</v>
      </c>
      <c r="B28" s="115" t="s">
        <v>29</v>
      </c>
      <c r="C28" s="137" t="s">
        <v>236</v>
      </c>
      <c r="D28" s="115">
        <v>1</v>
      </c>
      <c r="E28" s="115">
        <v>3</v>
      </c>
      <c r="F28" s="14">
        <v>5</v>
      </c>
      <c r="G28" s="120">
        <v>5</v>
      </c>
      <c r="H28" s="121">
        <v>9</v>
      </c>
      <c r="I28" s="15">
        <v>5</v>
      </c>
      <c r="J28" s="114"/>
      <c r="K28" s="17"/>
      <c r="L28" s="13"/>
      <c r="M28" s="13"/>
      <c r="N28" s="13"/>
      <c r="O28" s="148"/>
      <c r="P28" s="149"/>
      <c r="Q28" s="133" t="s">
        <v>231</v>
      </c>
    </row>
    <row r="29" spans="1:17" ht="15" customHeight="1">
      <c r="A29" s="36">
        <v>27</v>
      </c>
      <c r="B29" s="70" t="s">
        <v>17</v>
      </c>
      <c r="C29" s="71" t="s">
        <v>128</v>
      </c>
      <c r="D29" s="70">
        <v>1</v>
      </c>
      <c r="E29" s="70">
        <v>13</v>
      </c>
      <c r="F29" s="72">
        <f t="shared" si="0"/>
        <v>14</v>
      </c>
      <c r="G29" s="239">
        <f>+F29+F30</f>
        <v>37</v>
      </c>
      <c r="H29" s="209">
        <v>10</v>
      </c>
      <c r="I29" s="78">
        <v>14</v>
      </c>
      <c r="J29" s="44"/>
      <c r="K29" s="79" t="s">
        <v>21</v>
      </c>
      <c r="L29" s="37" t="s">
        <v>98</v>
      </c>
      <c r="M29" s="71" t="s">
        <v>99</v>
      </c>
      <c r="N29" s="166" t="s">
        <v>196</v>
      </c>
      <c r="O29" s="166" t="s">
        <v>197</v>
      </c>
      <c r="P29" s="166" t="s">
        <v>195</v>
      </c>
      <c r="Q29" s="182"/>
    </row>
    <row r="30" spans="1:17" ht="15" customHeight="1">
      <c r="A30" s="36">
        <v>28</v>
      </c>
      <c r="B30" s="36" t="s">
        <v>17</v>
      </c>
      <c r="C30" s="37" t="s">
        <v>45</v>
      </c>
      <c r="D30" s="36">
        <v>1</v>
      </c>
      <c r="E30" s="36">
        <v>22</v>
      </c>
      <c r="F30" s="38">
        <f t="shared" si="0"/>
        <v>23</v>
      </c>
      <c r="G30" s="268"/>
      <c r="H30" s="210"/>
      <c r="I30" s="39">
        <v>23</v>
      </c>
      <c r="J30" s="40"/>
      <c r="K30" s="41" t="s">
        <v>24</v>
      </c>
      <c r="L30" s="37"/>
      <c r="M30" s="37"/>
      <c r="N30" s="167"/>
      <c r="O30" s="167"/>
      <c r="P30" s="167"/>
      <c r="Q30" s="183"/>
    </row>
    <row r="31" spans="1:17" ht="18" customHeight="1">
      <c r="A31" s="36">
        <v>29</v>
      </c>
      <c r="B31" s="110" t="s">
        <v>237</v>
      </c>
      <c r="C31" s="138" t="s">
        <v>238</v>
      </c>
      <c r="D31" s="110">
        <v>1</v>
      </c>
      <c r="E31" s="110">
        <v>6</v>
      </c>
      <c r="F31" s="139">
        <f>SUM(D31:E31)</f>
        <v>7</v>
      </c>
      <c r="G31" s="117">
        <f>+F31</f>
        <v>7</v>
      </c>
      <c r="H31" s="118">
        <v>10</v>
      </c>
      <c r="I31" s="125">
        <v>6</v>
      </c>
      <c r="J31" s="112">
        <v>1</v>
      </c>
      <c r="K31" s="21"/>
      <c r="L31" s="23"/>
      <c r="M31" s="23"/>
      <c r="N31" s="23"/>
      <c r="O31" s="150"/>
      <c r="P31" s="151"/>
      <c r="Q31" s="143" t="s">
        <v>253</v>
      </c>
    </row>
    <row r="32" spans="1:17" ht="18" customHeight="1" thickBot="1">
      <c r="A32" s="36">
        <v>30</v>
      </c>
      <c r="B32" s="115" t="s">
        <v>237</v>
      </c>
      <c r="C32" s="134" t="s">
        <v>239</v>
      </c>
      <c r="D32" s="115">
        <v>2</v>
      </c>
      <c r="E32" s="115">
        <v>4</v>
      </c>
      <c r="F32" s="135">
        <f>SUM(D32:E32)</f>
        <v>6</v>
      </c>
      <c r="G32" s="123">
        <v>6</v>
      </c>
      <c r="H32" s="124">
        <v>10</v>
      </c>
      <c r="I32" s="15">
        <v>6</v>
      </c>
      <c r="J32" s="114"/>
      <c r="K32" s="17"/>
      <c r="L32" s="13"/>
      <c r="M32" s="13"/>
      <c r="N32" s="13"/>
      <c r="O32" s="148"/>
      <c r="P32" s="149"/>
      <c r="Q32" s="133" t="s">
        <v>231</v>
      </c>
    </row>
    <row r="33" spans="1:17" ht="15" customHeight="1">
      <c r="A33" s="36">
        <v>31</v>
      </c>
      <c r="B33" s="81" t="s">
        <v>17</v>
      </c>
      <c r="C33" s="82" t="s">
        <v>46</v>
      </c>
      <c r="D33" s="81">
        <v>1</v>
      </c>
      <c r="E33" s="81">
        <v>25</v>
      </c>
      <c r="F33" s="83">
        <f t="shared" si="0"/>
        <v>26</v>
      </c>
      <c r="G33" s="257">
        <f>+F33+F34</f>
        <v>41</v>
      </c>
      <c r="H33" s="216">
        <v>11</v>
      </c>
      <c r="I33" s="84">
        <v>26</v>
      </c>
      <c r="J33" s="85"/>
      <c r="K33" s="86" t="s">
        <v>129</v>
      </c>
      <c r="L33" s="82" t="s">
        <v>100</v>
      </c>
      <c r="M33" s="82" t="s">
        <v>101</v>
      </c>
      <c r="N33" s="202" t="s">
        <v>141</v>
      </c>
      <c r="O33" s="202" t="s">
        <v>142</v>
      </c>
      <c r="P33" s="173" t="s">
        <v>140</v>
      </c>
      <c r="Q33" s="173" t="s">
        <v>184</v>
      </c>
    </row>
    <row r="34" spans="1:17" ht="15" customHeight="1">
      <c r="A34" s="36">
        <v>32</v>
      </c>
      <c r="B34" s="80" t="s">
        <v>29</v>
      </c>
      <c r="C34" s="87" t="s">
        <v>47</v>
      </c>
      <c r="D34" s="80">
        <v>1</v>
      </c>
      <c r="E34" s="80">
        <v>14</v>
      </c>
      <c r="F34" s="83">
        <f t="shared" si="0"/>
        <v>15</v>
      </c>
      <c r="G34" s="258"/>
      <c r="H34" s="217"/>
      <c r="I34" s="88">
        <v>15</v>
      </c>
      <c r="J34" s="89"/>
      <c r="K34" s="90" t="s">
        <v>130</v>
      </c>
      <c r="L34" s="87"/>
      <c r="M34" s="87"/>
      <c r="N34" s="203"/>
      <c r="O34" s="203"/>
      <c r="P34" s="175"/>
      <c r="Q34" s="175"/>
    </row>
    <row r="35" spans="1:17" ht="18" customHeight="1" thickBot="1">
      <c r="A35" s="36">
        <v>33</v>
      </c>
      <c r="B35" s="115" t="s">
        <v>29</v>
      </c>
      <c r="C35" s="134" t="s">
        <v>47</v>
      </c>
      <c r="D35" s="115">
        <v>1</v>
      </c>
      <c r="E35" s="115">
        <v>4</v>
      </c>
      <c r="F35" s="130">
        <f t="shared" si="0"/>
        <v>5</v>
      </c>
      <c r="G35" s="120">
        <v>5</v>
      </c>
      <c r="H35" s="121">
        <v>11</v>
      </c>
      <c r="I35" s="15">
        <v>5</v>
      </c>
      <c r="J35" s="114"/>
      <c r="K35" s="17"/>
      <c r="L35" s="13"/>
      <c r="M35" s="13"/>
      <c r="N35" s="13"/>
      <c r="O35" s="148"/>
      <c r="P35" s="149"/>
      <c r="Q35" s="144" t="s">
        <v>240</v>
      </c>
    </row>
    <row r="36" spans="1:17" ht="15" customHeight="1">
      <c r="A36" s="36">
        <v>34</v>
      </c>
      <c r="B36" s="30" t="s">
        <v>17</v>
      </c>
      <c r="C36" s="91" t="s">
        <v>48</v>
      </c>
      <c r="D36" s="30">
        <v>1</v>
      </c>
      <c r="E36" s="30">
        <v>24</v>
      </c>
      <c r="F36" s="32">
        <f t="shared" si="0"/>
        <v>25</v>
      </c>
      <c r="G36" s="259">
        <f>+F36+F37</f>
        <v>42</v>
      </c>
      <c r="H36" s="214">
        <v>12</v>
      </c>
      <c r="I36" s="33">
        <v>24</v>
      </c>
      <c r="J36" s="34">
        <v>1</v>
      </c>
      <c r="K36" s="35" t="s">
        <v>161</v>
      </c>
      <c r="L36" s="31" t="s">
        <v>102</v>
      </c>
      <c r="M36" s="31" t="s">
        <v>103</v>
      </c>
      <c r="N36" s="185" t="s">
        <v>160</v>
      </c>
      <c r="O36" s="185" t="s">
        <v>159</v>
      </c>
      <c r="P36" s="185" t="s">
        <v>158</v>
      </c>
      <c r="Q36" s="187"/>
    </row>
    <row r="37" spans="1:17" ht="15" customHeight="1">
      <c r="A37" s="36">
        <v>35</v>
      </c>
      <c r="B37" s="30" t="s">
        <v>29</v>
      </c>
      <c r="C37" s="31" t="s">
        <v>49</v>
      </c>
      <c r="D37" s="30">
        <v>1</v>
      </c>
      <c r="E37" s="30">
        <v>16</v>
      </c>
      <c r="F37" s="32">
        <f t="shared" si="0"/>
        <v>17</v>
      </c>
      <c r="G37" s="260"/>
      <c r="H37" s="215"/>
      <c r="I37" s="33">
        <v>17</v>
      </c>
      <c r="J37" s="34"/>
      <c r="K37" s="35" t="s">
        <v>162</v>
      </c>
      <c r="L37" s="31"/>
      <c r="M37" s="31"/>
      <c r="N37" s="186"/>
      <c r="O37" s="186"/>
      <c r="P37" s="186"/>
      <c r="Q37" s="188"/>
    </row>
    <row r="38" spans="1:17" ht="18" customHeight="1" thickBot="1">
      <c r="A38" s="36">
        <v>36</v>
      </c>
      <c r="B38" s="115" t="s">
        <v>29</v>
      </c>
      <c r="C38" s="134" t="s">
        <v>49</v>
      </c>
      <c r="D38" s="115">
        <v>1</v>
      </c>
      <c r="E38" s="115">
        <v>4</v>
      </c>
      <c r="F38" s="14">
        <f t="shared" si="0"/>
        <v>5</v>
      </c>
      <c r="G38" s="127">
        <v>5</v>
      </c>
      <c r="H38" s="121">
        <v>12</v>
      </c>
      <c r="I38" s="15">
        <v>5</v>
      </c>
      <c r="J38" s="114"/>
      <c r="K38" s="17" t="s">
        <v>21</v>
      </c>
      <c r="L38" s="13"/>
      <c r="M38" s="13"/>
      <c r="N38" s="13"/>
      <c r="O38" s="148"/>
      <c r="P38" s="149"/>
      <c r="Q38" s="144" t="s">
        <v>240</v>
      </c>
    </row>
    <row r="39" spans="1:17" ht="15" customHeight="1">
      <c r="A39" s="36">
        <v>37</v>
      </c>
      <c r="B39" s="46" t="s">
        <v>22</v>
      </c>
      <c r="C39" s="52" t="s">
        <v>50</v>
      </c>
      <c r="D39" s="46">
        <v>1</v>
      </c>
      <c r="E39" s="46">
        <v>8</v>
      </c>
      <c r="F39" s="46">
        <f t="shared" si="0"/>
        <v>9</v>
      </c>
      <c r="G39" s="261">
        <f>+F39+F40+F41+F42</f>
        <v>41</v>
      </c>
      <c r="H39" s="211">
        <v>13</v>
      </c>
      <c r="I39" s="50">
        <v>9</v>
      </c>
      <c r="J39" s="50"/>
      <c r="K39" s="51" t="s">
        <v>26</v>
      </c>
      <c r="L39" s="52" t="s">
        <v>104</v>
      </c>
      <c r="M39" s="53" t="s">
        <v>105</v>
      </c>
      <c r="N39" s="176" t="s">
        <v>203</v>
      </c>
      <c r="O39" s="176" t="s">
        <v>204</v>
      </c>
      <c r="P39" s="176" t="s">
        <v>202</v>
      </c>
      <c r="Q39" s="179" t="s">
        <v>205</v>
      </c>
    </row>
    <row r="40" spans="1:17" ht="15" customHeight="1">
      <c r="A40" s="36">
        <v>38</v>
      </c>
      <c r="B40" s="46" t="s">
        <v>17</v>
      </c>
      <c r="C40" s="52" t="s">
        <v>51</v>
      </c>
      <c r="D40" s="46">
        <v>1</v>
      </c>
      <c r="E40" s="46">
        <v>8</v>
      </c>
      <c r="F40" s="46">
        <f t="shared" si="0"/>
        <v>9</v>
      </c>
      <c r="G40" s="261"/>
      <c r="H40" s="212"/>
      <c r="I40" s="50">
        <v>9</v>
      </c>
      <c r="J40" s="50"/>
      <c r="K40" s="51" t="s">
        <v>21</v>
      </c>
      <c r="L40" s="52"/>
      <c r="M40" s="52"/>
      <c r="N40" s="177"/>
      <c r="O40" s="177"/>
      <c r="P40" s="177"/>
      <c r="Q40" s="180"/>
    </row>
    <row r="41" spans="1:17" ht="15" customHeight="1">
      <c r="A41" s="36">
        <v>39</v>
      </c>
      <c r="B41" s="46" t="s">
        <v>17</v>
      </c>
      <c r="C41" s="52" t="s">
        <v>52</v>
      </c>
      <c r="D41" s="46">
        <v>1</v>
      </c>
      <c r="E41" s="46">
        <v>8</v>
      </c>
      <c r="F41" s="46">
        <f t="shared" si="0"/>
        <v>9</v>
      </c>
      <c r="G41" s="261"/>
      <c r="H41" s="212"/>
      <c r="I41" s="50">
        <v>9</v>
      </c>
      <c r="J41" s="50"/>
      <c r="K41" s="51" t="s">
        <v>32</v>
      </c>
      <c r="L41" s="52"/>
      <c r="M41" s="52"/>
      <c r="N41" s="177"/>
      <c r="O41" s="177"/>
      <c r="P41" s="177"/>
      <c r="Q41" s="180"/>
    </row>
    <row r="42" spans="1:17" ht="15" customHeight="1">
      <c r="A42" s="36">
        <v>40</v>
      </c>
      <c r="B42" s="46" t="s">
        <v>17</v>
      </c>
      <c r="C42" s="52" t="s">
        <v>53</v>
      </c>
      <c r="D42" s="46">
        <v>1</v>
      </c>
      <c r="E42" s="46">
        <v>13</v>
      </c>
      <c r="F42" s="46">
        <f t="shared" si="0"/>
        <v>14</v>
      </c>
      <c r="G42" s="261"/>
      <c r="H42" s="213"/>
      <c r="I42" s="92">
        <v>14</v>
      </c>
      <c r="J42" s="92"/>
      <c r="K42" s="51" t="s">
        <v>54</v>
      </c>
      <c r="L42" s="52"/>
      <c r="M42" s="52"/>
      <c r="N42" s="178"/>
      <c r="O42" s="178"/>
      <c r="P42" s="178"/>
      <c r="Q42" s="181"/>
    </row>
    <row r="43" spans="1:17" ht="15" customHeight="1">
      <c r="A43" s="36">
        <v>41</v>
      </c>
      <c r="B43" s="12" t="s">
        <v>17</v>
      </c>
      <c r="C43" s="13" t="s">
        <v>124</v>
      </c>
      <c r="D43" s="12">
        <v>2</v>
      </c>
      <c r="E43" s="12">
        <v>26</v>
      </c>
      <c r="F43" s="14">
        <f t="shared" si="0"/>
        <v>28</v>
      </c>
      <c r="G43" s="262">
        <f>+F43+F44+F45+F46+F47+F48+F49+F50</f>
        <v>225</v>
      </c>
      <c r="H43" s="107" t="s">
        <v>55</v>
      </c>
      <c r="I43" s="15">
        <v>28</v>
      </c>
      <c r="J43" s="16"/>
      <c r="K43" s="17" t="s">
        <v>126</v>
      </c>
      <c r="L43" s="13" t="s">
        <v>106</v>
      </c>
      <c r="M43" s="13" t="s">
        <v>107</v>
      </c>
      <c r="N43" s="13" t="s">
        <v>132</v>
      </c>
      <c r="O43" s="13" t="s">
        <v>133</v>
      </c>
      <c r="P43" s="13" t="s">
        <v>131</v>
      </c>
      <c r="Q43" s="108" t="s">
        <v>185</v>
      </c>
    </row>
    <row r="44" spans="1:17" ht="15" customHeight="1">
      <c r="A44" s="36">
        <v>42</v>
      </c>
      <c r="B44" s="12" t="s">
        <v>17</v>
      </c>
      <c r="C44" s="13" t="s">
        <v>56</v>
      </c>
      <c r="D44" s="12">
        <v>1</v>
      </c>
      <c r="E44" s="12">
        <v>26</v>
      </c>
      <c r="F44" s="14">
        <f t="shared" si="0"/>
        <v>27</v>
      </c>
      <c r="G44" s="262"/>
      <c r="H44" s="232">
        <v>15</v>
      </c>
      <c r="I44" s="15">
        <v>27</v>
      </c>
      <c r="J44" s="16"/>
      <c r="K44" s="17" t="s">
        <v>126</v>
      </c>
      <c r="L44" s="13"/>
      <c r="M44" s="13"/>
      <c r="N44" s="13" t="s">
        <v>135</v>
      </c>
      <c r="O44" s="13" t="s">
        <v>136</v>
      </c>
      <c r="P44" s="13" t="s">
        <v>134</v>
      </c>
      <c r="Q44" s="108" t="s">
        <v>186</v>
      </c>
    </row>
    <row r="45" spans="1:17" ht="15" customHeight="1">
      <c r="A45" s="36">
        <v>43</v>
      </c>
      <c r="B45" s="12" t="s">
        <v>17</v>
      </c>
      <c r="C45" s="13" t="s">
        <v>57</v>
      </c>
      <c r="D45" s="12">
        <v>1</v>
      </c>
      <c r="E45" s="12">
        <v>26</v>
      </c>
      <c r="F45" s="14">
        <f t="shared" si="0"/>
        <v>27</v>
      </c>
      <c r="G45" s="262"/>
      <c r="H45" s="232"/>
      <c r="I45" s="15">
        <v>27</v>
      </c>
      <c r="J45" s="16"/>
      <c r="K45" s="17" t="s">
        <v>125</v>
      </c>
      <c r="L45" s="13"/>
      <c r="M45" s="13"/>
      <c r="N45" s="13" t="s">
        <v>138</v>
      </c>
      <c r="O45" s="13" t="s">
        <v>139</v>
      </c>
      <c r="P45" s="13" t="s">
        <v>137</v>
      </c>
      <c r="Q45" s="108" t="s">
        <v>187</v>
      </c>
    </row>
    <row r="46" spans="1:17" ht="15" customHeight="1">
      <c r="A46" s="36">
        <v>44</v>
      </c>
      <c r="B46" s="12" t="s">
        <v>17</v>
      </c>
      <c r="C46" s="13" t="s">
        <v>58</v>
      </c>
      <c r="D46" s="12">
        <v>1</v>
      </c>
      <c r="E46" s="12">
        <v>28</v>
      </c>
      <c r="F46" s="14">
        <f t="shared" si="0"/>
        <v>29</v>
      </c>
      <c r="G46" s="262"/>
      <c r="H46" s="107">
        <v>16</v>
      </c>
      <c r="I46" s="15">
        <v>29</v>
      </c>
      <c r="J46" s="16"/>
      <c r="K46" s="17" t="s">
        <v>125</v>
      </c>
      <c r="L46" s="13"/>
      <c r="M46" s="13"/>
      <c r="N46" s="13" t="s">
        <v>260</v>
      </c>
      <c r="O46" s="13" t="s">
        <v>261</v>
      </c>
      <c r="P46" s="13" t="s">
        <v>259</v>
      </c>
      <c r="Q46" s="108" t="s">
        <v>185</v>
      </c>
    </row>
    <row r="47" spans="1:17" ht="15" customHeight="1">
      <c r="A47" s="36">
        <v>45</v>
      </c>
      <c r="B47" s="12" t="s">
        <v>17</v>
      </c>
      <c r="C47" s="13" t="s">
        <v>59</v>
      </c>
      <c r="D47" s="12">
        <v>1</v>
      </c>
      <c r="E47" s="12">
        <v>27</v>
      </c>
      <c r="F47" s="14">
        <f t="shared" si="0"/>
        <v>28</v>
      </c>
      <c r="G47" s="262"/>
      <c r="H47" s="107">
        <v>17</v>
      </c>
      <c r="I47" s="15">
        <v>28</v>
      </c>
      <c r="J47" s="16"/>
      <c r="K47" s="17" t="s">
        <v>125</v>
      </c>
      <c r="L47" s="13"/>
      <c r="M47" s="13"/>
      <c r="N47" s="13" t="s">
        <v>145</v>
      </c>
      <c r="O47" s="13" t="s">
        <v>144</v>
      </c>
      <c r="P47" s="13" t="s">
        <v>143</v>
      </c>
      <c r="Q47" s="108" t="s">
        <v>185</v>
      </c>
    </row>
    <row r="48" spans="1:17" ht="15" customHeight="1">
      <c r="A48" s="36">
        <v>46</v>
      </c>
      <c r="B48" s="12" t="s">
        <v>17</v>
      </c>
      <c r="C48" s="19" t="s">
        <v>60</v>
      </c>
      <c r="D48" s="12">
        <v>1</v>
      </c>
      <c r="E48" s="12">
        <v>28</v>
      </c>
      <c r="F48" s="14">
        <f t="shared" si="0"/>
        <v>29</v>
      </c>
      <c r="G48" s="262"/>
      <c r="H48" s="107"/>
      <c r="I48" s="15">
        <v>28</v>
      </c>
      <c r="J48" s="16">
        <v>1</v>
      </c>
      <c r="K48" s="17" t="s">
        <v>125</v>
      </c>
      <c r="L48" s="13"/>
      <c r="M48" s="13"/>
      <c r="N48" s="13"/>
      <c r="O48" s="13"/>
      <c r="P48" s="13"/>
      <c r="Q48" s="105"/>
    </row>
    <row r="49" spans="1:17" ht="15" customHeight="1">
      <c r="A49" s="36">
        <v>47</v>
      </c>
      <c r="B49" s="12" t="s">
        <v>17</v>
      </c>
      <c r="C49" s="19" t="s">
        <v>61</v>
      </c>
      <c r="D49" s="12">
        <v>1</v>
      </c>
      <c r="E49" s="12">
        <v>27</v>
      </c>
      <c r="F49" s="14">
        <f t="shared" si="0"/>
        <v>28</v>
      </c>
      <c r="G49" s="262"/>
      <c r="H49" s="107">
        <v>18</v>
      </c>
      <c r="I49" s="15">
        <v>27</v>
      </c>
      <c r="J49" s="16">
        <v>1</v>
      </c>
      <c r="K49" s="17" t="s">
        <v>125</v>
      </c>
      <c r="L49" s="13"/>
      <c r="M49" s="13"/>
      <c r="N49" s="13" t="s">
        <v>170</v>
      </c>
      <c r="O49" s="13" t="s">
        <v>171</v>
      </c>
      <c r="P49" s="13" t="s">
        <v>173</v>
      </c>
      <c r="Q49" s="105" t="s">
        <v>188</v>
      </c>
    </row>
    <row r="50" spans="1:17" ht="15" customHeight="1">
      <c r="A50" s="36">
        <v>48</v>
      </c>
      <c r="B50" s="12" t="s">
        <v>17</v>
      </c>
      <c r="C50" s="13" t="s">
        <v>62</v>
      </c>
      <c r="D50" s="12">
        <v>1</v>
      </c>
      <c r="E50" s="12">
        <v>28</v>
      </c>
      <c r="F50" s="14">
        <f t="shared" si="0"/>
        <v>29</v>
      </c>
      <c r="G50" s="262"/>
      <c r="H50" s="107">
        <v>19</v>
      </c>
      <c r="I50" s="15">
        <v>29</v>
      </c>
      <c r="J50" s="16"/>
      <c r="K50" s="17" t="s">
        <v>125</v>
      </c>
      <c r="L50" s="13"/>
      <c r="M50" s="13"/>
      <c r="N50" s="13" t="s">
        <v>170</v>
      </c>
      <c r="O50" s="13" t="s">
        <v>172</v>
      </c>
      <c r="P50" s="13" t="s">
        <v>174</v>
      </c>
      <c r="Q50" s="109" t="s">
        <v>188</v>
      </c>
    </row>
    <row r="51" spans="1:17" ht="15" customHeight="1">
      <c r="A51" s="36">
        <v>49</v>
      </c>
      <c r="B51" s="93" t="s">
        <v>29</v>
      </c>
      <c r="C51" s="87" t="s">
        <v>63</v>
      </c>
      <c r="D51" s="80">
        <v>1</v>
      </c>
      <c r="E51" s="80">
        <v>7</v>
      </c>
      <c r="F51" s="94">
        <f t="shared" si="0"/>
        <v>8</v>
      </c>
      <c r="G51" s="269">
        <f>+F52+F53+F51</f>
        <v>43</v>
      </c>
      <c r="H51" s="222">
        <v>20</v>
      </c>
      <c r="I51" s="88">
        <v>8</v>
      </c>
      <c r="J51" s="95"/>
      <c r="K51" s="90" t="s">
        <v>39</v>
      </c>
      <c r="L51" s="87" t="s">
        <v>108</v>
      </c>
      <c r="M51" s="87" t="s">
        <v>109</v>
      </c>
      <c r="N51" s="202" t="s">
        <v>215</v>
      </c>
      <c r="O51" s="202" t="s">
        <v>214</v>
      </c>
      <c r="P51" s="202" t="s">
        <v>213</v>
      </c>
      <c r="Q51" s="173" t="s">
        <v>216</v>
      </c>
    </row>
    <row r="52" spans="1:17" ht="15" customHeight="1">
      <c r="A52" s="36">
        <v>50</v>
      </c>
      <c r="B52" s="80" t="s">
        <v>17</v>
      </c>
      <c r="C52" s="87" t="s">
        <v>64</v>
      </c>
      <c r="D52" s="80">
        <v>1</v>
      </c>
      <c r="E52" s="80">
        <v>5</v>
      </c>
      <c r="F52" s="96">
        <f t="shared" si="0"/>
        <v>6</v>
      </c>
      <c r="G52" s="269"/>
      <c r="H52" s="223"/>
      <c r="I52" s="84">
        <v>6</v>
      </c>
      <c r="J52" s="85"/>
      <c r="K52" s="90" t="s">
        <v>26</v>
      </c>
      <c r="L52" s="87"/>
      <c r="M52" s="87"/>
      <c r="N52" s="225"/>
      <c r="O52" s="225"/>
      <c r="P52" s="225"/>
      <c r="Q52" s="174"/>
    </row>
    <row r="53" spans="1:17" ht="15" customHeight="1">
      <c r="A53" s="36">
        <v>51</v>
      </c>
      <c r="B53" s="80" t="s">
        <v>117</v>
      </c>
      <c r="C53" s="87" t="s">
        <v>65</v>
      </c>
      <c r="D53" s="80">
        <v>1</v>
      </c>
      <c r="E53" s="80">
        <v>28</v>
      </c>
      <c r="F53" s="97">
        <f t="shared" si="0"/>
        <v>29</v>
      </c>
      <c r="G53" s="269"/>
      <c r="H53" s="224"/>
      <c r="I53" s="88">
        <v>29</v>
      </c>
      <c r="J53" s="89"/>
      <c r="K53" s="90" t="s">
        <v>24</v>
      </c>
      <c r="L53" s="87"/>
      <c r="M53" s="87"/>
      <c r="N53" s="203"/>
      <c r="O53" s="203"/>
      <c r="P53" s="203"/>
      <c r="Q53" s="175"/>
    </row>
    <row r="54" spans="1:17" ht="15" customHeight="1">
      <c r="A54" s="36">
        <v>52</v>
      </c>
      <c r="B54" s="12" t="s">
        <v>29</v>
      </c>
      <c r="C54" s="13" t="s">
        <v>66</v>
      </c>
      <c r="D54" s="12">
        <v>2</v>
      </c>
      <c r="E54" s="14">
        <v>8</v>
      </c>
      <c r="F54" s="12">
        <f t="shared" si="0"/>
        <v>10</v>
      </c>
      <c r="G54" s="227">
        <f>+F54+F55+F56</f>
        <v>44</v>
      </c>
      <c r="H54" s="194">
        <v>21</v>
      </c>
      <c r="I54" s="15">
        <v>10</v>
      </c>
      <c r="J54" s="16"/>
      <c r="K54" s="21" t="s">
        <v>39</v>
      </c>
      <c r="L54" s="13" t="s">
        <v>118</v>
      </c>
      <c r="M54" s="13" t="s">
        <v>119</v>
      </c>
      <c r="N54" s="13" t="s">
        <v>219</v>
      </c>
      <c r="O54" s="152" t="s">
        <v>220</v>
      </c>
      <c r="P54" s="13" t="s">
        <v>218</v>
      </c>
      <c r="Q54" s="105" t="s">
        <v>221</v>
      </c>
    </row>
    <row r="55" spans="1:17" ht="15" customHeight="1">
      <c r="A55" s="36">
        <v>53</v>
      </c>
      <c r="B55" s="12" t="s">
        <v>17</v>
      </c>
      <c r="C55" s="13" t="s">
        <v>217</v>
      </c>
      <c r="D55" s="12">
        <v>1</v>
      </c>
      <c r="E55" s="14">
        <v>4</v>
      </c>
      <c r="F55" s="12">
        <f t="shared" si="0"/>
        <v>5</v>
      </c>
      <c r="G55" s="228"/>
      <c r="H55" s="195"/>
      <c r="I55" s="15">
        <v>5</v>
      </c>
      <c r="J55" s="16"/>
      <c r="K55" s="17" t="s">
        <v>32</v>
      </c>
      <c r="L55" s="13"/>
      <c r="M55" s="13"/>
      <c r="N55" s="13" t="s">
        <v>222</v>
      </c>
      <c r="O55" s="152" t="s">
        <v>223</v>
      </c>
      <c r="P55" s="13" t="s">
        <v>224</v>
      </c>
      <c r="Q55" s="105" t="s">
        <v>225</v>
      </c>
    </row>
    <row r="56" spans="1:17" ht="15" customHeight="1">
      <c r="A56" s="36">
        <v>54</v>
      </c>
      <c r="B56" s="12" t="s">
        <v>17</v>
      </c>
      <c r="C56" s="13" t="s">
        <v>67</v>
      </c>
      <c r="D56" s="12">
        <v>1</v>
      </c>
      <c r="E56" s="14">
        <v>28</v>
      </c>
      <c r="F56" s="12">
        <f t="shared" si="0"/>
        <v>29</v>
      </c>
      <c r="G56" s="229"/>
      <c r="H56" s="205"/>
      <c r="I56" s="15">
        <v>29</v>
      </c>
      <c r="J56" s="16"/>
      <c r="K56" s="17" t="s">
        <v>24</v>
      </c>
      <c r="L56" s="13"/>
      <c r="M56" s="13"/>
      <c r="N56" s="145"/>
      <c r="O56" s="153"/>
      <c r="P56" s="145"/>
      <c r="Q56" s="116"/>
    </row>
    <row r="57" spans="1:17" ht="15" customHeight="1">
      <c r="A57" s="36">
        <v>55</v>
      </c>
      <c r="B57" s="54" t="s">
        <v>17</v>
      </c>
      <c r="C57" s="100" t="s">
        <v>127</v>
      </c>
      <c r="D57" s="54">
        <v>1</v>
      </c>
      <c r="E57" s="54">
        <v>15</v>
      </c>
      <c r="F57" s="54">
        <f t="shared" si="0"/>
        <v>16</v>
      </c>
      <c r="G57" s="230">
        <f>+F57+F58+F59</f>
        <v>41</v>
      </c>
      <c r="H57" s="220">
        <v>22</v>
      </c>
      <c r="I57" s="58">
        <v>15</v>
      </c>
      <c r="J57" s="58">
        <v>1</v>
      </c>
      <c r="K57" s="59" t="s">
        <v>21</v>
      </c>
      <c r="L57" s="60" t="s">
        <v>110</v>
      </c>
      <c r="M57" s="60" t="s">
        <v>111</v>
      </c>
      <c r="N57" s="197" t="s">
        <v>175</v>
      </c>
      <c r="O57" s="197" t="s">
        <v>176</v>
      </c>
      <c r="P57" s="197" t="s">
        <v>177</v>
      </c>
      <c r="Q57" s="199" t="s">
        <v>190</v>
      </c>
    </row>
    <row r="58" spans="1:17" ht="15" customHeight="1">
      <c r="A58" s="36">
        <v>56</v>
      </c>
      <c r="B58" s="54" t="s">
        <v>17</v>
      </c>
      <c r="C58" s="99" t="s">
        <v>68</v>
      </c>
      <c r="D58" s="54">
        <v>1</v>
      </c>
      <c r="E58" s="54">
        <v>14</v>
      </c>
      <c r="F58" s="54">
        <f t="shared" si="0"/>
        <v>15</v>
      </c>
      <c r="G58" s="231"/>
      <c r="H58" s="221"/>
      <c r="I58" s="58">
        <v>15</v>
      </c>
      <c r="J58" s="58"/>
      <c r="K58" s="59" t="s">
        <v>32</v>
      </c>
      <c r="L58" s="60"/>
      <c r="M58" s="60"/>
      <c r="N58" s="219"/>
      <c r="O58" s="219"/>
      <c r="P58" s="219"/>
      <c r="Q58" s="204"/>
    </row>
    <row r="59" spans="1:17" ht="15" customHeight="1" thickBot="1">
      <c r="A59" s="36">
        <v>57</v>
      </c>
      <c r="B59" s="54" t="s">
        <v>17</v>
      </c>
      <c r="C59" s="99" t="s">
        <v>69</v>
      </c>
      <c r="D59" s="54">
        <v>1</v>
      </c>
      <c r="E59" s="54">
        <v>9</v>
      </c>
      <c r="F59" s="54">
        <f t="shared" si="0"/>
        <v>10</v>
      </c>
      <c r="G59" s="231"/>
      <c r="H59" s="221"/>
      <c r="I59" s="58">
        <v>10</v>
      </c>
      <c r="J59" s="58"/>
      <c r="K59" s="59" t="s">
        <v>24</v>
      </c>
      <c r="L59" s="60"/>
      <c r="M59" s="60"/>
      <c r="N59" s="198"/>
      <c r="O59" s="198"/>
      <c r="P59" s="198"/>
      <c r="Q59" s="200"/>
    </row>
    <row r="60" spans="1:17" ht="15" customHeight="1">
      <c r="A60" s="36">
        <v>58</v>
      </c>
      <c r="B60" s="12" t="s">
        <v>29</v>
      </c>
      <c r="C60" s="27" t="s">
        <v>70</v>
      </c>
      <c r="D60" s="12">
        <v>1</v>
      </c>
      <c r="E60" s="12">
        <v>23</v>
      </c>
      <c r="F60" s="14">
        <f t="shared" si="0"/>
        <v>24</v>
      </c>
      <c r="G60" s="161">
        <f>+F60+F61</f>
        <v>35</v>
      </c>
      <c r="H60" s="163">
        <v>23</v>
      </c>
      <c r="I60" s="15">
        <v>24</v>
      </c>
      <c r="J60" s="16"/>
      <c r="K60" s="17" t="s">
        <v>150</v>
      </c>
      <c r="L60" s="13" t="s">
        <v>112</v>
      </c>
      <c r="M60" s="13" t="s">
        <v>113</v>
      </c>
      <c r="N60" s="154" t="s">
        <v>153</v>
      </c>
      <c r="O60" s="154" t="s">
        <v>154</v>
      </c>
      <c r="P60" s="154" t="s">
        <v>152</v>
      </c>
      <c r="Q60" s="116"/>
    </row>
    <row r="61" spans="1:17" ht="15" customHeight="1">
      <c r="A61" s="36">
        <v>59</v>
      </c>
      <c r="B61" s="12" t="s">
        <v>17</v>
      </c>
      <c r="C61" s="27" t="s">
        <v>71</v>
      </c>
      <c r="D61" s="12">
        <v>1</v>
      </c>
      <c r="E61" s="12">
        <v>10</v>
      </c>
      <c r="F61" s="14">
        <f t="shared" si="0"/>
        <v>11</v>
      </c>
      <c r="G61" s="162"/>
      <c r="H61" s="164"/>
      <c r="I61" s="15">
        <v>11</v>
      </c>
      <c r="J61" s="16"/>
      <c r="K61" s="17" t="s">
        <v>151</v>
      </c>
      <c r="L61" s="13"/>
      <c r="M61" s="13"/>
      <c r="N61" s="154"/>
      <c r="O61" s="154"/>
      <c r="P61" s="154"/>
      <c r="Q61" s="116"/>
    </row>
    <row r="62" spans="1:17" ht="15" customHeight="1" thickBot="1">
      <c r="A62" s="36">
        <v>60</v>
      </c>
      <c r="B62" s="14" t="s">
        <v>29</v>
      </c>
      <c r="C62" s="27" t="s">
        <v>72</v>
      </c>
      <c r="D62" s="115">
        <v>1</v>
      </c>
      <c r="E62" s="115">
        <v>8</v>
      </c>
      <c r="F62" s="14">
        <f t="shared" si="0"/>
        <v>9</v>
      </c>
      <c r="G62" s="120">
        <f>+F62</f>
        <v>9</v>
      </c>
      <c r="H62" s="140">
        <v>23</v>
      </c>
      <c r="I62" s="15">
        <v>9</v>
      </c>
      <c r="J62" s="114"/>
      <c r="K62" s="17" t="s">
        <v>123</v>
      </c>
      <c r="L62" s="13"/>
      <c r="M62" s="13"/>
      <c r="N62" s="145"/>
      <c r="O62" s="145"/>
      <c r="P62" s="148"/>
      <c r="Q62" s="133" t="s">
        <v>231</v>
      </c>
    </row>
    <row r="63" spans="1:17" ht="15" customHeight="1">
      <c r="A63" s="36">
        <v>61</v>
      </c>
      <c r="B63" s="80" t="s">
        <v>22</v>
      </c>
      <c r="C63" s="87" t="s">
        <v>73</v>
      </c>
      <c r="D63" s="80">
        <v>1</v>
      </c>
      <c r="E63" s="80">
        <v>11</v>
      </c>
      <c r="F63" s="94">
        <f t="shared" si="0"/>
        <v>12</v>
      </c>
      <c r="G63" s="226">
        <f>+F63+F64</f>
        <v>42</v>
      </c>
      <c r="H63" s="172">
        <v>24</v>
      </c>
      <c r="I63" s="89">
        <v>12</v>
      </c>
      <c r="J63" s="89"/>
      <c r="K63" s="90" t="s">
        <v>149</v>
      </c>
      <c r="L63" s="87" t="s">
        <v>114</v>
      </c>
      <c r="M63" s="87" t="s">
        <v>115</v>
      </c>
      <c r="N63" s="202" t="s">
        <v>178</v>
      </c>
      <c r="O63" s="202" t="s">
        <v>179</v>
      </c>
      <c r="P63" s="202" t="s">
        <v>180</v>
      </c>
      <c r="Q63" s="173" t="s">
        <v>190</v>
      </c>
    </row>
    <row r="64" spans="1:17" ht="15" customHeight="1" thickBot="1">
      <c r="A64" s="36">
        <v>62</v>
      </c>
      <c r="B64" s="102" t="s">
        <v>29</v>
      </c>
      <c r="C64" s="103" t="s">
        <v>74</v>
      </c>
      <c r="D64" s="102">
        <v>1</v>
      </c>
      <c r="E64" s="102">
        <v>29</v>
      </c>
      <c r="F64" s="97">
        <f t="shared" si="0"/>
        <v>30</v>
      </c>
      <c r="G64" s="226"/>
      <c r="H64" s="172"/>
      <c r="I64" s="98">
        <v>30</v>
      </c>
      <c r="J64" s="98"/>
      <c r="K64" s="104" t="s">
        <v>32</v>
      </c>
      <c r="L64" s="87"/>
      <c r="M64" s="103"/>
      <c r="N64" s="203"/>
      <c r="O64" s="203"/>
      <c r="P64" s="203"/>
      <c r="Q64" s="175"/>
    </row>
    <row r="65" spans="1:17" ht="15" customHeight="1">
      <c r="A65" s="36">
        <v>63</v>
      </c>
      <c r="B65" s="36" t="s">
        <v>29</v>
      </c>
      <c r="C65" s="37" t="s">
        <v>75</v>
      </c>
      <c r="D65" s="36">
        <v>1</v>
      </c>
      <c r="E65" s="36">
        <v>23</v>
      </c>
      <c r="F65" s="38">
        <f t="shared" si="0"/>
        <v>24</v>
      </c>
      <c r="G65" s="238">
        <f>+F65+F66</f>
        <v>41</v>
      </c>
      <c r="H65" s="218">
        <v>25</v>
      </c>
      <c r="I65" s="39">
        <v>24</v>
      </c>
      <c r="J65" s="77"/>
      <c r="K65" s="41" t="s">
        <v>26</v>
      </c>
      <c r="L65" s="37" t="s">
        <v>120</v>
      </c>
      <c r="M65" s="37" t="s">
        <v>116</v>
      </c>
      <c r="N65" s="166" t="s">
        <v>181</v>
      </c>
      <c r="O65" s="166" t="s">
        <v>182</v>
      </c>
      <c r="P65" s="166" t="s">
        <v>183</v>
      </c>
      <c r="Q65" s="182" t="s">
        <v>190</v>
      </c>
    </row>
    <row r="66" spans="1:17" ht="15" customHeight="1">
      <c r="A66" s="36">
        <v>64</v>
      </c>
      <c r="B66" s="36" t="s">
        <v>22</v>
      </c>
      <c r="C66" s="101" t="s">
        <v>76</v>
      </c>
      <c r="D66" s="36">
        <v>1</v>
      </c>
      <c r="E66" s="36">
        <v>16</v>
      </c>
      <c r="F66" s="38">
        <f t="shared" si="0"/>
        <v>17</v>
      </c>
      <c r="G66" s="239"/>
      <c r="H66" s="209"/>
      <c r="I66" s="39">
        <v>17</v>
      </c>
      <c r="J66" s="77"/>
      <c r="K66" s="41" t="s">
        <v>32</v>
      </c>
      <c r="L66" s="37"/>
      <c r="M66" s="37"/>
      <c r="N66" s="167"/>
      <c r="O66" s="167"/>
      <c r="P66" s="167"/>
      <c r="Q66" s="183"/>
    </row>
    <row r="67" spans="1:17" ht="18" customHeight="1" thickBot="1">
      <c r="A67" s="36">
        <v>65</v>
      </c>
      <c r="B67" s="141" t="s">
        <v>22</v>
      </c>
      <c r="C67" s="134" t="s">
        <v>241</v>
      </c>
      <c r="D67" s="115">
        <v>1</v>
      </c>
      <c r="E67" s="115">
        <v>1</v>
      </c>
      <c r="F67" s="14">
        <f t="shared" ref="F67" si="1">SUM(D67:E67)</f>
        <v>2</v>
      </c>
      <c r="G67" s="120">
        <f>+F67</f>
        <v>2</v>
      </c>
      <c r="H67" s="121">
        <v>25</v>
      </c>
      <c r="I67" s="125">
        <v>2</v>
      </c>
      <c r="J67" s="25"/>
      <c r="K67" s="17" t="s">
        <v>26</v>
      </c>
      <c r="L67" s="13"/>
      <c r="M67" s="13"/>
      <c r="N67" s="13"/>
      <c r="O67" s="148"/>
      <c r="P67" s="149"/>
      <c r="Q67" s="133" t="s">
        <v>231</v>
      </c>
    </row>
    <row r="68" spans="1:17" ht="15" customHeight="1">
      <c r="A68" s="36">
        <v>66</v>
      </c>
      <c r="B68" s="22" t="s">
        <v>17</v>
      </c>
      <c r="C68" s="23" t="s">
        <v>78</v>
      </c>
      <c r="D68" s="22">
        <v>1</v>
      </c>
      <c r="E68" s="22">
        <v>16</v>
      </c>
      <c r="F68" s="22">
        <f>SUM(D68:E68)</f>
        <v>17</v>
      </c>
      <c r="G68" s="233">
        <f>+F68+F69</f>
        <v>41</v>
      </c>
      <c r="H68" s="195">
        <v>26</v>
      </c>
      <c r="I68" s="26">
        <v>17</v>
      </c>
      <c r="J68" s="28"/>
      <c r="K68" s="17" t="s">
        <v>26</v>
      </c>
      <c r="L68" s="13" t="s">
        <v>121</v>
      </c>
      <c r="M68" s="23" t="s">
        <v>122</v>
      </c>
      <c r="N68" s="168" t="s">
        <v>207</v>
      </c>
      <c r="O68" s="168" t="s">
        <v>208</v>
      </c>
      <c r="P68" s="168" t="s">
        <v>206</v>
      </c>
      <c r="Q68" s="170"/>
    </row>
    <row r="69" spans="1:17" ht="15" customHeight="1">
      <c r="A69" s="36">
        <v>67</v>
      </c>
      <c r="B69" s="12" t="s">
        <v>17</v>
      </c>
      <c r="C69" s="13" t="s">
        <v>77</v>
      </c>
      <c r="D69" s="12">
        <v>2</v>
      </c>
      <c r="E69" s="12">
        <v>22</v>
      </c>
      <c r="F69" s="12">
        <f t="shared" ref="F69" si="2">SUM(D69:E69)</f>
        <v>24</v>
      </c>
      <c r="G69" s="234"/>
      <c r="H69" s="205"/>
      <c r="I69" s="16">
        <v>24</v>
      </c>
      <c r="J69" s="25"/>
      <c r="K69" s="17" t="s">
        <v>123</v>
      </c>
      <c r="L69" s="13"/>
      <c r="M69" s="13"/>
      <c r="N69" s="169"/>
      <c r="O69" s="169"/>
      <c r="P69" s="169"/>
      <c r="Q69" s="171"/>
    </row>
    <row r="70" spans="1:17" ht="48" customHeight="1">
      <c r="A70" s="36">
        <v>68</v>
      </c>
      <c r="B70" s="115" t="s">
        <v>17</v>
      </c>
      <c r="C70" s="134" t="s">
        <v>242</v>
      </c>
      <c r="D70" s="115">
        <v>18</v>
      </c>
      <c r="E70" s="115">
        <v>88</v>
      </c>
      <c r="F70" s="115">
        <f t="shared" ref="F70" si="3">SUM(D70:E70)</f>
        <v>106</v>
      </c>
      <c r="G70" s="128">
        <f>+F70</f>
        <v>106</v>
      </c>
      <c r="H70" s="129" t="s">
        <v>229</v>
      </c>
      <c r="I70" s="114">
        <v>105</v>
      </c>
      <c r="J70" s="114">
        <v>1</v>
      </c>
      <c r="K70" s="17"/>
      <c r="L70" s="13"/>
      <c r="M70" s="13"/>
      <c r="N70" s="13"/>
      <c r="O70" s="148"/>
      <c r="P70" s="149"/>
      <c r="Q70" s="142" t="s">
        <v>243</v>
      </c>
    </row>
    <row r="71" spans="1:17" ht="16.2" customHeight="1">
      <c r="A71" s="252" t="s">
        <v>79</v>
      </c>
      <c r="B71" s="253"/>
      <c r="C71" s="254"/>
      <c r="D71" s="12">
        <f>SUM(D3:D70)</f>
        <v>88</v>
      </c>
      <c r="E71" s="115">
        <f t="shared" ref="E71:G71" si="4">SUM(E3:E70)</f>
        <v>1114</v>
      </c>
      <c r="F71" s="115">
        <f t="shared" si="4"/>
        <v>1203</v>
      </c>
      <c r="G71" s="115">
        <f t="shared" si="4"/>
        <v>1203</v>
      </c>
      <c r="H71" s="16"/>
      <c r="I71" s="115">
        <f t="shared" ref="I71:J71" si="5">SUM(I3:I70)</f>
        <v>1189</v>
      </c>
      <c r="J71" s="115">
        <f t="shared" si="5"/>
        <v>14</v>
      </c>
      <c r="K71" s="17"/>
      <c r="L71" s="13"/>
      <c r="M71" s="13"/>
      <c r="N71" s="13"/>
      <c r="O71" s="148"/>
      <c r="P71" s="148"/>
      <c r="Q71" s="18"/>
    </row>
    <row r="72" spans="1:17" ht="16.2" customHeight="1">
      <c r="A72" s="165" t="s">
        <v>244</v>
      </c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</row>
    <row r="73" spans="1:17" ht="33" customHeight="1">
      <c r="A73" s="155" t="s">
        <v>258</v>
      </c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7"/>
    </row>
    <row r="74" spans="1:17" ht="16.2" customHeight="1">
      <c r="A74" s="155" t="s">
        <v>245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7"/>
    </row>
    <row r="75" spans="1:17" ht="16.2" customHeight="1">
      <c r="A75" s="155" t="s">
        <v>246</v>
      </c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7"/>
    </row>
    <row r="76" spans="1:17" ht="16.2" customHeight="1">
      <c r="A76" s="155" t="s">
        <v>247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7"/>
    </row>
    <row r="77" spans="1:17" ht="16.2" customHeight="1">
      <c r="A77" s="155" t="s">
        <v>248</v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7"/>
    </row>
    <row r="78" spans="1:17" ht="16.2" customHeight="1">
      <c r="A78" s="158" t="s">
        <v>249</v>
      </c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60"/>
    </row>
    <row r="79" spans="1:17" ht="16.2" customHeight="1">
      <c r="A79" s="158" t="s">
        <v>250</v>
      </c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60"/>
    </row>
    <row r="80" spans="1:17" ht="16.2" customHeight="1">
      <c r="A80" s="158" t="s">
        <v>251</v>
      </c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60"/>
    </row>
    <row r="81" spans="1:17" ht="16.2" customHeight="1">
      <c r="A81" s="155" t="s">
        <v>252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7"/>
    </row>
  </sheetData>
  <mergeCells count="123">
    <mergeCell ref="H14:H15"/>
    <mergeCell ref="N16:N18"/>
    <mergeCell ref="O16:O18"/>
    <mergeCell ref="P16:P18"/>
    <mergeCell ref="Q3:Q4"/>
    <mergeCell ref="A71:C71"/>
    <mergeCell ref="G14:G15"/>
    <mergeCell ref="G33:G34"/>
    <mergeCell ref="G36:G37"/>
    <mergeCell ref="G39:G42"/>
    <mergeCell ref="G43:G50"/>
    <mergeCell ref="G16:G18"/>
    <mergeCell ref="G19:G21"/>
    <mergeCell ref="G23:G25"/>
    <mergeCell ref="G26:G27"/>
    <mergeCell ref="G29:G30"/>
    <mergeCell ref="G51:G53"/>
    <mergeCell ref="G65:G66"/>
    <mergeCell ref="O51:O53"/>
    <mergeCell ref="P51:P53"/>
    <mergeCell ref="G63:G64"/>
    <mergeCell ref="G54:G56"/>
    <mergeCell ref="G57:G59"/>
    <mergeCell ref="H44:H45"/>
    <mergeCell ref="G68:G69"/>
    <mergeCell ref="A1:Q1"/>
    <mergeCell ref="G3:G4"/>
    <mergeCell ref="G8:G9"/>
    <mergeCell ref="G10:G12"/>
    <mergeCell ref="N8:N9"/>
    <mergeCell ref="O8:O9"/>
    <mergeCell ref="P8:P9"/>
    <mergeCell ref="H3:H4"/>
    <mergeCell ref="H8:H9"/>
    <mergeCell ref="H11:H12"/>
    <mergeCell ref="N11:N12"/>
    <mergeCell ref="O11:O12"/>
    <mergeCell ref="P11:P12"/>
    <mergeCell ref="Q11:Q12"/>
    <mergeCell ref="N19:N21"/>
    <mergeCell ref="O19:O21"/>
    <mergeCell ref="P19:P21"/>
    <mergeCell ref="Q57:Q59"/>
    <mergeCell ref="Q63:Q64"/>
    <mergeCell ref="Q65:Q66"/>
    <mergeCell ref="H68:H69"/>
    <mergeCell ref="H23:H25"/>
    <mergeCell ref="H26:H27"/>
    <mergeCell ref="H29:H30"/>
    <mergeCell ref="H39:H42"/>
    <mergeCell ref="H36:H37"/>
    <mergeCell ref="H33:H34"/>
    <mergeCell ref="H65:H66"/>
    <mergeCell ref="P63:P64"/>
    <mergeCell ref="O63:O64"/>
    <mergeCell ref="N63:N64"/>
    <mergeCell ref="N65:N66"/>
    <mergeCell ref="O65:O66"/>
    <mergeCell ref="P65:P66"/>
    <mergeCell ref="H54:H56"/>
    <mergeCell ref="N57:N59"/>
    <mergeCell ref="O57:O59"/>
    <mergeCell ref="P57:P59"/>
    <mergeCell ref="H57:H59"/>
    <mergeCell ref="H51:H53"/>
    <mergeCell ref="N51:N53"/>
    <mergeCell ref="N23:N25"/>
    <mergeCell ref="O23:O25"/>
    <mergeCell ref="N36:N37"/>
    <mergeCell ref="O36:O37"/>
    <mergeCell ref="P36:P37"/>
    <mergeCell ref="Q36:Q37"/>
    <mergeCell ref="Q19:Q21"/>
    <mergeCell ref="Q8:Q9"/>
    <mergeCell ref="H19:H21"/>
    <mergeCell ref="H16:H18"/>
    <mergeCell ref="Q16:Q18"/>
    <mergeCell ref="N14:N15"/>
    <mergeCell ref="O14:O15"/>
    <mergeCell ref="P14:P15"/>
    <mergeCell ref="Q14:Q15"/>
    <mergeCell ref="P23:P25"/>
    <mergeCell ref="Q23:Q25"/>
    <mergeCell ref="O26:O27"/>
    <mergeCell ref="P26:P27"/>
    <mergeCell ref="Q26:Q27"/>
    <mergeCell ref="N33:N34"/>
    <mergeCell ref="O33:O34"/>
    <mergeCell ref="P33:P34"/>
    <mergeCell ref="Q33:Q34"/>
    <mergeCell ref="A79:Q79"/>
    <mergeCell ref="A80:Q80"/>
    <mergeCell ref="A81:Q81"/>
    <mergeCell ref="G60:G61"/>
    <mergeCell ref="H60:H61"/>
    <mergeCell ref="A72:Q72"/>
    <mergeCell ref="N3:N4"/>
    <mergeCell ref="O3:O4"/>
    <mergeCell ref="P3:P4"/>
    <mergeCell ref="N68:N69"/>
    <mergeCell ref="O68:O69"/>
    <mergeCell ref="P68:P69"/>
    <mergeCell ref="Q68:Q69"/>
    <mergeCell ref="H63:H64"/>
    <mergeCell ref="Q51:Q53"/>
    <mergeCell ref="N39:N42"/>
    <mergeCell ref="O39:O42"/>
    <mergeCell ref="P39:P42"/>
    <mergeCell ref="Q39:Q42"/>
    <mergeCell ref="O29:O30"/>
    <mergeCell ref="N26:N27"/>
    <mergeCell ref="N29:N30"/>
    <mergeCell ref="P29:P30"/>
    <mergeCell ref="Q29:Q30"/>
    <mergeCell ref="N60:N61"/>
    <mergeCell ref="O60:O61"/>
    <mergeCell ref="P60:P61"/>
    <mergeCell ref="A73:Q73"/>
    <mergeCell ref="A74:Q74"/>
    <mergeCell ref="A75:Q75"/>
    <mergeCell ref="A76:Q76"/>
    <mergeCell ref="A77:Q77"/>
    <mergeCell ref="A78:Q78"/>
  </mergeCells>
  <phoneticPr fontId="30" type="noConversion"/>
  <pageMargins left="0.11811023622047245" right="0.11811023622047245" top="0.15748031496062992" bottom="0.15748031496062992" header="0.11811023622047245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團車次</vt:lpstr>
      <vt:lpstr>團車次!Print_Titles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USER</cp:lastModifiedBy>
  <cp:lastPrinted>2025-02-27T02:43:11Z</cp:lastPrinted>
  <dcterms:created xsi:type="dcterms:W3CDTF">2025-02-18T13:27:53Z</dcterms:created>
  <dcterms:modified xsi:type="dcterms:W3CDTF">2025-02-27T03:06:29Z</dcterms:modified>
</cp:coreProperties>
</file>